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andexDisk\отчеты для работы\февраль 18\"/>
    </mc:Choice>
  </mc:AlternateContent>
  <bookViews>
    <workbookView xWindow="105" yWindow="-120" windowWidth="7755" windowHeight="7995"/>
  </bookViews>
  <sheets>
    <sheet name="Тяжелобольные дети" sheetId="1" r:id="rId1"/>
    <sheet name="Дети-сироты" sheetId="2" r:id="rId2"/>
    <sheet name="Организация чудес" sheetId="4" r:id="rId3"/>
  </sheets>
  <calcPr calcId="152511" refMode="R1C1"/>
</workbook>
</file>

<file path=xl/calcChain.xml><?xml version="1.0" encoding="utf-8"?>
<calcChain xmlns="http://schemas.openxmlformats.org/spreadsheetml/2006/main">
  <c r="A12" i="4" l="1"/>
  <c r="A9" i="2"/>
  <c r="A16" i="2"/>
  <c r="A24" i="2"/>
  <c r="A37" i="2"/>
  <c r="A47" i="2"/>
  <c r="A53" i="2"/>
  <c r="A55" i="2"/>
  <c r="A38" i="1" l="1"/>
  <c r="A36" i="1"/>
  <c r="A26" i="1"/>
  <c r="A10" i="1"/>
  <c r="A5" i="4" l="1"/>
  <c r="A29" i="2" l="1"/>
  <c r="A32" i="2"/>
  <c r="A12" i="2"/>
  <c r="A4" i="2"/>
  <c r="A41" i="2"/>
  <c r="A40" i="2"/>
  <c r="C3" i="1" l="1"/>
</calcChain>
</file>

<file path=xl/sharedStrings.xml><?xml version="1.0" encoding="utf-8"?>
<sst xmlns="http://schemas.openxmlformats.org/spreadsheetml/2006/main" count="92" uniqueCount="70">
  <si>
    <t>проект "Служба скорых чудес"</t>
  </si>
  <si>
    <t>проект "Больше жизни", выездная паллиативная служба</t>
  </si>
  <si>
    <t>проект "Открывая горизонты"</t>
  </si>
  <si>
    <t>поддержка Центров помощи детям и их воспитанников</t>
  </si>
  <si>
    <t>проект "Больничные мамы"</t>
  </si>
  <si>
    <t>Итого по направлению</t>
  </si>
  <si>
    <t>Итого по проекту</t>
  </si>
  <si>
    <t>общие расходы</t>
  </si>
  <si>
    <t>оплата услуг такси для подопечных фонда, волонтеров, врачей</t>
  </si>
  <si>
    <t>итого расходов</t>
  </si>
  <si>
    <t>проект "Рядом с мамой"</t>
  </si>
  <si>
    <t>проект "Донорство ума"</t>
  </si>
  <si>
    <t>проект "В домике"</t>
  </si>
  <si>
    <t>организация визита эксперта О.И. Пальмова</t>
  </si>
  <si>
    <t>изготовление плакатов, листовок о подопечных фонда</t>
  </si>
  <si>
    <t>средства гигиены, продукты питания для подопечных проекта</t>
  </si>
  <si>
    <t>организация новогодней акции "Исполни желание ребенка из детского дома"</t>
  </si>
  <si>
    <t>организация дня именинника в СРЦН "Родник" и "Доверие"</t>
  </si>
  <si>
    <t>проект "Вернуть будущее""</t>
  </si>
  <si>
    <t>оплата услуг сиделок, сопровождающих детей в стационарах</t>
  </si>
  <si>
    <t>аренда помещения</t>
  </si>
  <si>
    <t>банковское обслуживание</t>
  </si>
  <si>
    <t>услуги операторов связи: работа горячей линии, доступ в интернет в офисе</t>
  </si>
  <si>
    <t>канцелярия</t>
  </si>
  <si>
    <t>налоги</t>
  </si>
  <si>
    <t>изготовление игровых полиграфических материалов</t>
  </si>
  <si>
    <t>специализированное питание для подопечных проекта</t>
  </si>
  <si>
    <t>офтальмологическое обследование Полины Галиевой в НМТК им. Федорова (Москва)</t>
  </si>
  <si>
    <t>препарат "Файкомпа" для  Нины Минахметовой</t>
  </si>
  <si>
    <t>функциональная кровать для  Григория Селедкова</t>
  </si>
  <si>
    <t>препарат "Инвелон" для  Нины Минахметовой</t>
  </si>
  <si>
    <t>генетический анализ для Егора Щукина</t>
  </si>
  <si>
    <t>расходные материалы по уходу за трахеостомой для Егора Щукина</t>
  </si>
  <si>
    <t>медицинские услуги для  Григория Селедкова</t>
  </si>
  <si>
    <t>радионяня для Богдана Морозова</t>
  </si>
  <si>
    <t>медицинское обследование Наташи Долматовой</t>
  </si>
  <si>
    <t>обучение специалистов выездной паллиативной службы по программам повышения квалификации "Неинвазивная вентиляция легких в нейромышечной практике" (Школа патронажного ухода "Внимание и забота") и "Основы паллиативной помощи детям" (РНИМУ им. Н.И. Пирогова Минздрава России)</t>
  </si>
  <si>
    <t>ПО для отдела финансирования и пропаганды чудес</t>
  </si>
  <si>
    <t>услуги по доставке грузов</t>
  </si>
  <si>
    <t>покупка орг.техники для организации работы выездной службы</t>
  </si>
  <si>
    <t>источник света для сенсорной комнаты в отделении паллиативной помощи детям при ГДКБ №13</t>
  </si>
  <si>
    <t>использование системы Инфо-донор</t>
  </si>
  <si>
    <t>оплата рассрочки по покупке автомобиля для организации работы выездной службы</t>
  </si>
  <si>
    <t>транспортные расходы для организации акции на ПАО "Метафракс", г. Губаха</t>
  </si>
  <si>
    <t>доставка донорских биообразцов из лабораторий Медлабэкспресс</t>
  </si>
  <si>
    <t>расходы на ГСМ для организации мероприятия "Каникулы на колесах", г. Красновишерск</t>
  </si>
  <si>
    <t>флеш-карты для Осинского детского дома-интерната</t>
  </si>
  <si>
    <t>покупка детской смеси для подопечной СРЦН г. Перми, отделение "Маленькая мама"</t>
  </si>
  <si>
    <t>благотворительная помощь ЦПД №1 г. Перми</t>
  </si>
  <si>
    <t>благотворительная помощь ДДИ п. Рудничный</t>
  </si>
  <si>
    <t>транспортные услуги для СРЦН "Радуга"</t>
  </si>
  <si>
    <t>расходы на поездку в ЦПД г. Горнозаводск</t>
  </si>
  <si>
    <t>канцелярские товары для организации игр</t>
  </si>
  <si>
    <t>оплата консультаций психолога</t>
  </si>
  <si>
    <t>услуги сурдопереводчика</t>
  </si>
  <si>
    <t>работа горячей линии проекта (12 месяцев)</t>
  </si>
  <si>
    <t xml:space="preserve">выезд координаторов и специалистов Центра комплексной реабилитации инвалидов в ДДИ п. Рудничный </t>
  </si>
  <si>
    <t>выезд координаторов и специалистов Центра комплексной реабилитации инвалидов в ДДИ г. Оса</t>
  </si>
  <si>
    <t>методические пособия для специалистов ДДИ Пермского края</t>
  </si>
  <si>
    <t>оплата обучения выпускников ДДИ и клиентов ПНИ в Кунгурском техникуме-интернате</t>
  </si>
  <si>
    <t>Расходы благотворительного фонда "Дедморозим" // февраль 2018</t>
  </si>
  <si>
    <t>Потрачено в феврале на помощь подопечным фонда "Дедморозим"</t>
  </si>
  <si>
    <t>Итого потрачено на помощь тяжелобольным детям в феврале 2018 г.</t>
  </si>
  <si>
    <t>Итого потрачено на помощь детям, оставшимся без попечения родителей в феврале 2018 г.</t>
  </si>
  <si>
    <t>расходы на содержание проекта (з/п координатора, пропаганда и финансирование чудес)</t>
  </si>
  <si>
    <t>бухгалтерское обслуживание (з/п 2 бухгалтеров)</t>
  </si>
  <si>
    <t>программы для тестирования и обработки тестов для психологов детских домов-интернатов в г. Оса и п. Рудничный</t>
  </si>
  <si>
    <t>консультации специалистов Краевого центра комплексной реабилитации инвалидов для сотрудников детских домов-интернатов в г. Оса и п. Рудничный</t>
  </si>
  <si>
    <t xml:space="preserve">организация поездки в ПНИ г. Губаха, г. Гремячинск </t>
  </si>
  <si>
    <t>управление фондом (з/п 3 сотрудников отдела организации чудес)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</si>
</sst>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left"/>
    </xf>
    <xf numFmtId="164" fontId="3" fillId="2" borderId="0" xfId="0" applyNumberFormat="1" applyFont="1" applyFill="1" applyAlignment="1">
      <alignment horizontal="right"/>
    </xf>
    <xf numFmtId="2" fontId="0" fillId="0" borderId="0" xfId="0" applyNumberFormat="1"/>
    <xf numFmtId="2" fontId="0" fillId="0" borderId="0" xfId="0" applyNumberFormat="1" applyFill="1" applyBorder="1"/>
    <xf numFmtId="2" fontId="0" fillId="4" borderId="1" xfId="0" applyNumberFormat="1" applyFill="1" applyBorder="1"/>
    <xf numFmtId="2" fontId="0" fillId="4" borderId="1" xfId="0" applyNumberFormat="1" applyFill="1" applyBorder="1" applyAlignment="1">
      <alignment vertical="center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2" fontId="1" fillId="5" borderId="1" xfId="0" applyNumberFormat="1" applyFont="1" applyFill="1" applyBorder="1"/>
    <xf numFmtId="2" fontId="1" fillId="4" borderId="1" xfId="0" applyNumberFormat="1" applyFont="1" applyFill="1" applyBorder="1" applyAlignment="1">
      <alignment vertical="center"/>
    </xf>
    <xf numFmtId="2" fontId="1" fillId="4" borderId="1" xfId="0" applyNumberFormat="1" applyFont="1" applyFill="1" applyBorder="1"/>
    <xf numFmtId="2" fontId="0" fillId="7" borderId="1" xfId="0" applyNumberFormat="1" applyFill="1" applyBorder="1"/>
    <xf numFmtId="0" fontId="0" fillId="0" borderId="0" xfId="0" applyAlignment="1"/>
    <xf numFmtId="0" fontId="0" fillId="6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6" borderId="1" xfId="0" applyFill="1" applyBorder="1" applyAlignment="1">
      <alignment horizontal="left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wrapText="1"/>
    </xf>
    <xf numFmtId="0" fontId="1" fillId="3" borderId="1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right"/>
    </xf>
    <xf numFmtId="0" fontId="1" fillId="5" borderId="4" xfId="0" applyFont="1" applyFill="1" applyBorder="1" applyAlignment="1">
      <alignment horizontal="right"/>
    </xf>
    <xf numFmtId="0" fontId="1" fillId="5" borderId="3" xfId="0" applyFont="1" applyFill="1" applyBorder="1" applyAlignment="1">
      <alignment horizontal="right"/>
    </xf>
    <xf numFmtId="0" fontId="0" fillId="6" borderId="2" xfId="0" applyFill="1" applyBorder="1" applyAlignment="1">
      <alignment horizontal="left" vertical="center" wrapText="1"/>
    </xf>
    <xf numFmtId="0" fontId="0" fillId="6" borderId="4" xfId="0" applyFill="1" applyBorder="1" applyAlignment="1">
      <alignment horizontal="left" vertical="center" wrapText="1"/>
    </xf>
    <xf numFmtId="0" fontId="0" fillId="6" borderId="3" xfId="0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wrapText="1"/>
    </xf>
    <xf numFmtId="0" fontId="0" fillId="6" borderId="2" xfId="0" applyFill="1" applyBorder="1" applyAlignment="1">
      <alignment horizontal="left" wrapText="1"/>
    </xf>
    <xf numFmtId="0" fontId="0" fillId="6" borderId="4" xfId="0" applyFill="1" applyBorder="1" applyAlignment="1">
      <alignment horizontal="left" wrapText="1"/>
    </xf>
    <xf numFmtId="0" fontId="0" fillId="6" borderId="3" xfId="0" applyFill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abSelected="1" topLeftCell="A8" workbookViewId="0">
      <selection activeCell="A39" sqref="A39"/>
    </sheetView>
  </sheetViews>
  <sheetFormatPr defaultRowHeight="15" x14ac:dyDescent="0.25"/>
  <cols>
    <col min="1" max="1" width="13.7109375" customWidth="1"/>
    <col min="2" max="2" width="23.7109375" customWidth="1"/>
    <col min="3" max="3" width="14" customWidth="1"/>
    <col min="4" max="4" width="47.5703125" customWidth="1"/>
    <col min="6" max="6" width="18.85546875" customWidth="1"/>
    <col min="8" max="8" width="18.85546875" customWidth="1"/>
  </cols>
  <sheetData>
    <row r="1" spans="1:4" ht="15.75" x14ac:dyDescent="0.25">
      <c r="A1" s="18" t="s">
        <v>60</v>
      </c>
      <c r="B1" s="18"/>
      <c r="C1" s="18"/>
      <c r="D1" s="18"/>
    </row>
    <row r="2" spans="1:4" x14ac:dyDescent="0.25">
      <c r="A2" s="1"/>
      <c r="B2" s="1"/>
      <c r="C2" s="1"/>
      <c r="D2" s="1"/>
    </row>
    <row r="3" spans="1:4" ht="29.25" customHeight="1" x14ac:dyDescent="0.25">
      <c r="A3" s="19" t="s">
        <v>61</v>
      </c>
      <c r="B3" s="19"/>
      <c r="C3" s="2">
        <f>A38+'Дети-сироты'!A55+'Организация чудес'!A12</f>
        <v>1663428.46</v>
      </c>
      <c r="D3" s="1"/>
    </row>
    <row r="4" spans="1:4" x14ac:dyDescent="0.25">
      <c r="C4" s="1"/>
      <c r="D4" s="1"/>
    </row>
    <row r="5" spans="1:4" x14ac:dyDescent="0.25">
      <c r="A5" s="20" t="s">
        <v>11</v>
      </c>
      <c r="B5" s="20"/>
      <c r="C5" s="20"/>
      <c r="D5" s="20"/>
    </row>
    <row r="6" spans="1:4" x14ac:dyDescent="0.25">
      <c r="A6" s="5">
        <v>11760</v>
      </c>
      <c r="B6" s="15" t="s">
        <v>43</v>
      </c>
      <c r="C6" s="15"/>
      <c r="D6" s="15"/>
    </row>
    <row r="7" spans="1:4" x14ac:dyDescent="0.25">
      <c r="A7" s="5">
        <v>500</v>
      </c>
      <c r="B7" s="21" t="s">
        <v>44</v>
      </c>
      <c r="C7" s="22"/>
      <c r="D7" s="23"/>
    </row>
    <row r="8" spans="1:4" ht="16.5" customHeight="1" x14ac:dyDescent="0.25">
      <c r="A8" s="12">
        <v>35533.800000000003</v>
      </c>
      <c r="B8" s="17" t="s">
        <v>64</v>
      </c>
      <c r="C8" s="17"/>
      <c r="D8" s="17"/>
    </row>
    <row r="9" spans="1:4" x14ac:dyDescent="0.25">
      <c r="A9" s="12">
        <v>12298</v>
      </c>
      <c r="B9" s="14" t="s">
        <v>24</v>
      </c>
      <c r="C9" s="14"/>
      <c r="D9" s="14"/>
    </row>
    <row r="10" spans="1:4" x14ac:dyDescent="0.25">
      <c r="A10" s="11">
        <f>SUM(A6:A9)</f>
        <v>60091.8</v>
      </c>
      <c r="B10" s="24" t="s">
        <v>6</v>
      </c>
      <c r="C10" s="24"/>
      <c r="D10" s="24"/>
    </row>
    <row r="11" spans="1:4" x14ac:dyDescent="0.25">
      <c r="C11" s="1"/>
      <c r="D11" s="1"/>
    </row>
    <row r="12" spans="1:4" x14ac:dyDescent="0.25">
      <c r="A12" s="20" t="s">
        <v>0</v>
      </c>
      <c r="B12" s="20"/>
      <c r="C12" s="20"/>
      <c r="D12" s="20"/>
    </row>
    <row r="13" spans="1:4" x14ac:dyDescent="0.25">
      <c r="A13" s="5">
        <v>37000</v>
      </c>
      <c r="B13" s="16" t="s">
        <v>31</v>
      </c>
      <c r="C13" s="16"/>
      <c r="D13" s="16"/>
    </row>
    <row r="14" spans="1:4" ht="24.75" customHeight="1" x14ac:dyDescent="0.25">
      <c r="A14" s="5">
        <v>36611</v>
      </c>
      <c r="B14" s="16" t="s">
        <v>32</v>
      </c>
      <c r="C14" s="16"/>
      <c r="D14" s="16"/>
    </row>
    <row r="15" spans="1:4" x14ac:dyDescent="0.25">
      <c r="A15" s="5">
        <v>18186</v>
      </c>
      <c r="B15" s="21" t="s">
        <v>30</v>
      </c>
      <c r="C15" s="22"/>
      <c r="D15" s="23"/>
    </row>
    <row r="16" spans="1:4" x14ac:dyDescent="0.25">
      <c r="A16" s="5">
        <v>11250</v>
      </c>
      <c r="B16" s="15" t="s">
        <v>29</v>
      </c>
      <c r="C16" s="15"/>
      <c r="D16" s="15"/>
    </row>
    <row r="17" spans="1:4" x14ac:dyDescent="0.25">
      <c r="A17" s="5">
        <v>10500</v>
      </c>
      <c r="B17" s="15" t="s">
        <v>28</v>
      </c>
      <c r="C17" s="15"/>
      <c r="D17" s="15"/>
    </row>
    <row r="18" spans="1:4" x14ac:dyDescent="0.25">
      <c r="A18" s="5">
        <v>8585</v>
      </c>
      <c r="B18" s="15" t="s">
        <v>14</v>
      </c>
      <c r="C18" s="15"/>
      <c r="D18" s="15"/>
    </row>
    <row r="19" spans="1:4" x14ac:dyDescent="0.25">
      <c r="A19" s="5">
        <v>5626</v>
      </c>
      <c r="B19" s="15" t="s">
        <v>27</v>
      </c>
      <c r="C19" s="15"/>
      <c r="D19" s="15"/>
    </row>
    <row r="20" spans="1:4" x14ac:dyDescent="0.25">
      <c r="A20" s="5">
        <v>5100</v>
      </c>
      <c r="B20" s="15" t="s">
        <v>35</v>
      </c>
      <c r="C20" s="15"/>
      <c r="D20" s="15"/>
    </row>
    <row r="21" spans="1:4" x14ac:dyDescent="0.25">
      <c r="A21" s="5">
        <v>4490</v>
      </c>
      <c r="B21" s="15" t="s">
        <v>34</v>
      </c>
      <c r="C21" s="15"/>
      <c r="D21" s="15"/>
    </row>
    <row r="22" spans="1:4" x14ac:dyDescent="0.25">
      <c r="A22" s="5">
        <v>2400</v>
      </c>
      <c r="B22" s="15" t="s">
        <v>33</v>
      </c>
      <c r="C22" s="15"/>
      <c r="D22" s="15"/>
    </row>
    <row r="23" spans="1:4" x14ac:dyDescent="0.25">
      <c r="A23" s="5">
        <v>930</v>
      </c>
      <c r="B23" s="15" t="s">
        <v>38</v>
      </c>
      <c r="C23" s="15"/>
      <c r="D23" s="15"/>
    </row>
    <row r="24" spans="1:4" ht="16.5" customHeight="1" x14ac:dyDescent="0.25">
      <c r="A24" s="12">
        <v>35533.800000000003</v>
      </c>
      <c r="B24" s="17" t="s">
        <v>64</v>
      </c>
      <c r="C24" s="17"/>
      <c r="D24" s="17"/>
    </row>
    <row r="25" spans="1:4" x14ac:dyDescent="0.25">
      <c r="A25" s="12">
        <v>12298</v>
      </c>
      <c r="B25" s="14" t="s">
        <v>24</v>
      </c>
      <c r="C25" s="14"/>
      <c r="D25" s="14"/>
    </row>
    <row r="26" spans="1:4" x14ac:dyDescent="0.25">
      <c r="A26" s="11">
        <f>SUM(A13:A25)</f>
        <v>188509.8</v>
      </c>
      <c r="B26" s="24" t="s">
        <v>6</v>
      </c>
      <c r="C26" s="24"/>
      <c r="D26" s="24"/>
    </row>
    <row r="28" spans="1:4" x14ac:dyDescent="0.25">
      <c r="A28" s="20" t="s">
        <v>1</v>
      </c>
      <c r="B28" s="20"/>
      <c r="C28" s="20"/>
      <c r="D28" s="20"/>
    </row>
    <row r="29" spans="1:4" x14ac:dyDescent="0.25">
      <c r="A29" s="5">
        <v>101450</v>
      </c>
      <c r="B29" s="16" t="s">
        <v>39</v>
      </c>
      <c r="C29" s="16"/>
      <c r="D29" s="16"/>
    </row>
    <row r="30" spans="1:4" ht="69" customHeight="1" x14ac:dyDescent="0.25">
      <c r="A30" s="5">
        <v>52500</v>
      </c>
      <c r="B30" s="16" t="s">
        <v>36</v>
      </c>
      <c r="C30" s="16"/>
      <c r="D30" s="16"/>
    </row>
    <row r="31" spans="1:4" x14ac:dyDescent="0.25">
      <c r="A31" s="5">
        <v>154400</v>
      </c>
      <c r="B31" s="16" t="s">
        <v>42</v>
      </c>
      <c r="C31" s="16"/>
      <c r="D31" s="16"/>
    </row>
    <row r="32" spans="1:4" ht="18.75" customHeight="1" x14ac:dyDescent="0.25">
      <c r="A32" s="5">
        <v>10683.72</v>
      </c>
      <c r="B32" s="16" t="s">
        <v>41</v>
      </c>
      <c r="C32" s="16"/>
      <c r="D32" s="16"/>
    </row>
    <row r="33" spans="1:4" ht="31.5" customHeight="1" x14ac:dyDescent="0.25">
      <c r="A33" s="6">
        <v>4890</v>
      </c>
      <c r="B33" s="28" t="s">
        <v>40</v>
      </c>
      <c r="C33" s="29"/>
      <c r="D33" s="30"/>
    </row>
    <row r="34" spans="1:4" ht="18" customHeight="1" x14ac:dyDescent="0.25">
      <c r="A34" s="12">
        <v>15057.8</v>
      </c>
      <c r="B34" s="17" t="s">
        <v>64</v>
      </c>
      <c r="C34" s="17"/>
      <c r="D34" s="17"/>
    </row>
    <row r="35" spans="1:4" ht="18" customHeight="1" x14ac:dyDescent="0.25">
      <c r="A35" s="12">
        <v>4484</v>
      </c>
      <c r="B35" s="14" t="s">
        <v>24</v>
      </c>
      <c r="C35" s="14"/>
      <c r="D35" s="14"/>
    </row>
    <row r="36" spans="1:4" x14ac:dyDescent="0.25">
      <c r="A36" s="11">
        <f>SUM(A29:A35)</f>
        <v>343465.51999999996</v>
      </c>
      <c r="B36" s="24" t="s">
        <v>6</v>
      </c>
      <c r="C36" s="24"/>
      <c r="D36" s="24"/>
    </row>
    <row r="38" spans="1:4" x14ac:dyDescent="0.25">
      <c r="A38" s="9">
        <f>A36+A26+A10</f>
        <v>592067.12</v>
      </c>
      <c r="B38" s="25" t="s">
        <v>62</v>
      </c>
      <c r="C38" s="26"/>
      <c r="D38" s="27"/>
    </row>
  </sheetData>
  <mergeCells count="33">
    <mergeCell ref="B38:D38"/>
    <mergeCell ref="B26:D26"/>
    <mergeCell ref="B36:D36"/>
    <mergeCell ref="B33:D33"/>
    <mergeCell ref="B32:D32"/>
    <mergeCell ref="A28:D28"/>
    <mergeCell ref="B31:D31"/>
    <mergeCell ref="B35:D35"/>
    <mergeCell ref="B34:D34"/>
    <mergeCell ref="B30:D30"/>
    <mergeCell ref="B29:D29"/>
    <mergeCell ref="A1:D1"/>
    <mergeCell ref="A3:B3"/>
    <mergeCell ref="B14:D14"/>
    <mergeCell ref="B16:D16"/>
    <mergeCell ref="A12:D12"/>
    <mergeCell ref="B15:D15"/>
    <mergeCell ref="A5:D5"/>
    <mergeCell ref="B6:D6"/>
    <mergeCell ref="B8:D8"/>
    <mergeCell ref="B9:D9"/>
    <mergeCell ref="B10:D10"/>
    <mergeCell ref="B7:D7"/>
    <mergeCell ref="B25:D25"/>
    <mergeCell ref="B18:D18"/>
    <mergeCell ref="B21:D21"/>
    <mergeCell ref="B13:D13"/>
    <mergeCell ref="B19:D19"/>
    <mergeCell ref="B20:D20"/>
    <mergeCell ref="B23:D23"/>
    <mergeCell ref="B17:D17"/>
    <mergeCell ref="B22:D22"/>
    <mergeCell ref="B24:D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5"/>
  <sheetViews>
    <sheetView topLeftCell="A23" workbookViewId="0">
      <selection activeCell="H17" sqref="H17"/>
    </sheetView>
  </sheetViews>
  <sheetFormatPr defaultRowHeight="15" x14ac:dyDescent="0.25"/>
  <cols>
    <col min="1" max="1" width="14" customWidth="1"/>
    <col min="4" max="4" width="68.5703125" customWidth="1"/>
    <col min="7" max="7" width="9.5703125" bestFit="1" customWidth="1"/>
  </cols>
  <sheetData>
    <row r="2" spans="1:4" x14ac:dyDescent="0.25">
      <c r="A2" s="20" t="s">
        <v>10</v>
      </c>
      <c r="B2" s="20"/>
      <c r="C2" s="20"/>
      <c r="D2" s="20"/>
    </row>
    <row r="3" spans="1:4" x14ac:dyDescent="0.25">
      <c r="A3" s="5">
        <v>68800</v>
      </c>
      <c r="B3" s="14" t="s">
        <v>53</v>
      </c>
      <c r="C3" s="14"/>
      <c r="D3" s="14"/>
    </row>
    <row r="4" spans="1:4" x14ac:dyDescent="0.25">
      <c r="A4" s="5">
        <f>45544+6645</f>
        <v>52189</v>
      </c>
      <c r="B4" s="14" t="s">
        <v>15</v>
      </c>
      <c r="C4" s="14"/>
      <c r="D4" s="14"/>
    </row>
    <row r="5" spans="1:4" x14ac:dyDescent="0.25">
      <c r="A5" s="5">
        <v>3000</v>
      </c>
      <c r="B5" s="14" t="s">
        <v>55</v>
      </c>
      <c r="C5" s="14"/>
      <c r="D5" s="14"/>
    </row>
    <row r="6" spans="1:4" x14ac:dyDescent="0.25">
      <c r="A6" s="5">
        <v>1700</v>
      </c>
      <c r="B6" s="14" t="s">
        <v>54</v>
      </c>
      <c r="C6" s="14"/>
      <c r="D6" s="14"/>
    </row>
    <row r="7" spans="1:4" ht="15" customHeight="1" x14ac:dyDescent="0.25">
      <c r="A7" s="12">
        <v>26724.47</v>
      </c>
      <c r="B7" s="32" t="s">
        <v>64</v>
      </c>
      <c r="C7" s="33"/>
      <c r="D7" s="34"/>
    </row>
    <row r="8" spans="1:4" x14ac:dyDescent="0.25">
      <c r="A8" s="12">
        <v>8936</v>
      </c>
      <c r="B8" s="14" t="s">
        <v>24</v>
      </c>
      <c r="C8" s="14"/>
      <c r="D8" s="14"/>
    </row>
    <row r="9" spans="1:4" x14ac:dyDescent="0.25">
      <c r="A9" s="10">
        <f>SUM(A3:A8)</f>
        <v>161349.47</v>
      </c>
      <c r="B9" s="31" t="s">
        <v>6</v>
      </c>
      <c r="C9" s="31"/>
      <c r="D9" s="31"/>
    </row>
    <row r="10" spans="1:4" x14ac:dyDescent="0.25">
      <c r="A10" s="4"/>
      <c r="B10" s="8"/>
      <c r="C10" s="8"/>
      <c r="D10" s="7"/>
    </row>
    <row r="11" spans="1:4" x14ac:dyDescent="0.25">
      <c r="A11" s="20" t="s">
        <v>4</v>
      </c>
      <c r="B11" s="20"/>
      <c r="C11" s="20"/>
      <c r="D11" s="20"/>
    </row>
    <row r="12" spans="1:4" x14ac:dyDescent="0.25">
      <c r="A12" s="5">
        <f>23011+136645.75</f>
        <v>159656.75</v>
      </c>
      <c r="B12" s="15" t="s">
        <v>19</v>
      </c>
      <c r="C12" s="15"/>
      <c r="D12" s="15"/>
    </row>
    <row r="13" spans="1:4" x14ac:dyDescent="0.25">
      <c r="A13" s="5">
        <v>4963</v>
      </c>
      <c r="B13" s="15" t="s">
        <v>26</v>
      </c>
      <c r="C13" s="15"/>
      <c r="D13" s="15"/>
    </row>
    <row r="14" spans="1:4" x14ac:dyDescent="0.25">
      <c r="A14" s="12">
        <v>26724.47</v>
      </c>
      <c r="B14" s="17" t="s">
        <v>64</v>
      </c>
      <c r="C14" s="17"/>
      <c r="D14" s="17"/>
    </row>
    <row r="15" spans="1:4" x14ac:dyDescent="0.25">
      <c r="A15" s="12">
        <v>8936</v>
      </c>
      <c r="B15" s="14" t="s">
        <v>24</v>
      </c>
      <c r="C15" s="14"/>
      <c r="D15" s="14"/>
    </row>
    <row r="16" spans="1:4" x14ac:dyDescent="0.25">
      <c r="A16" s="10">
        <f>SUM(A12:A15)</f>
        <v>200280.22</v>
      </c>
      <c r="B16" s="31" t="s">
        <v>6</v>
      </c>
      <c r="C16" s="31"/>
      <c r="D16" s="31"/>
    </row>
    <row r="18" spans="1:12" x14ac:dyDescent="0.25">
      <c r="A18" s="20" t="s">
        <v>2</v>
      </c>
      <c r="B18" s="20"/>
      <c r="C18" s="20"/>
      <c r="D18" s="20"/>
    </row>
    <row r="19" spans="1:12" x14ac:dyDescent="0.25">
      <c r="A19" s="5">
        <v>4065</v>
      </c>
      <c r="B19" s="15" t="s">
        <v>25</v>
      </c>
      <c r="C19" s="15"/>
      <c r="D19" s="15"/>
    </row>
    <row r="20" spans="1:12" x14ac:dyDescent="0.25">
      <c r="A20" s="5">
        <v>1737</v>
      </c>
      <c r="B20" s="15" t="s">
        <v>52</v>
      </c>
      <c r="C20" s="15"/>
      <c r="D20" s="15"/>
    </row>
    <row r="21" spans="1:12" x14ac:dyDescent="0.25">
      <c r="A21" s="5">
        <v>1500</v>
      </c>
      <c r="B21" s="15" t="s">
        <v>51</v>
      </c>
      <c r="C21" s="15"/>
      <c r="D21" s="15"/>
    </row>
    <row r="22" spans="1:12" x14ac:dyDescent="0.25">
      <c r="A22" s="12">
        <v>33241.800000000003</v>
      </c>
      <c r="B22" s="17" t="s">
        <v>64</v>
      </c>
      <c r="C22" s="17"/>
      <c r="D22" s="17"/>
      <c r="J22" s="13"/>
      <c r="K22" s="13"/>
      <c r="L22" s="13"/>
    </row>
    <row r="23" spans="1:12" x14ac:dyDescent="0.25">
      <c r="A23" s="12">
        <v>11423</v>
      </c>
      <c r="B23" s="14" t="s">
        <v>24</v>
      </c>
      <c r="C23" s="14"/>
      <c r="D23" s="14"/>
    </row>
    <row r="24" spans="1:12" x14ac:dyDescent="0.25">
      <c r="A24" s="10">
        <f>SUM(A19:A23)</f>
        <v>51966.8</v>
      </c>
      <c r="B24" s="31" t="s">
        <v>6</v>
      </c>
      <c r="C24" s="31"/>
      <c r="D24" s="31"/>
    </row>
    <row r="26" spans="1:12" x14ac:dyDescent="0.25">
      <c r="A26" s="20" t="s">
        <v>18</v>
      </c>
      <c r="B26" s="20"/>
      <c r="C26" s="20"/>
      <c r="D26" s="20"/>
    </row>
    <row r="27" spans="1:12" ht="31.5" customHeight="1" x14ac:dyDescent="0.25">
      <c r="A27" s="5">
        <v>135740</v>
      </c>
      <c r="B27" s="35" t="s">
        <v>66</v>
      </c>
      <c r="C27" s="36"/>
      <c r="D27" s="37"/>
    </row>
    <row r="28" spans="1:12" ht="17.25" customHeight="1" x14ac:dyDescent="0.25">
      <c r="A28" s="5">
        <v>75000</v>
      </c>
      <c r="B28" s="16" t="s">
        <v>59</v>
      </c>
      <c r="C28" s="16"/>
      <c r="D28" s="16"/>
    </row>
    <row r="29" spans="1:12" ht="33.75" customHeight="1" x14ac:dyDescent="0.25">
      <c r="A29" s="5">
        <f>10000+2000</f>
        <v>12000</v>
      </c>
      <c r="B29" s="16" t="s">
        <v>57</v>
      </c>
      <c r="C29" s="16"/>
      <c r="D29" s="16"/>
    </row>
    <row r="30" spans="1:12" ht="33.75" customHeight="1" x14ac:dyDescent="0.25">
      <c r="A30" s="5">
        <v>13750</v>
      </c>
      <c r="B30" s="35" t="s">
        <v>56</v>
      </c>
      <c r="C30" s="36"/>
      <c r="D30" s="37"/>
    </row>
    <row r="31" spans="1:12" ht="34.5" customHeight="1" x14ac:dyDescent="0.25">
      <c r="A31" s="5">
        <v>8110.08</v>
      </c>
      <c r="B31" s="16" t="s">
        <v>67</v>
      </c>
      <c r="C31" s="16"/>
      <c r="D31" s="16"/>
    </row>
    <row r="32" spans="1:12" x14ac:dyDescent="0.25">
      <c r="A32" s="5">
        <f>1662+776.4</f>
        <v>2438.4</v>
      </c>
      <c r="B32" s="15" t="s">
        <v>68</v>
      </c>
      <c r="C32" s="15"/>
      <c r="D32" s="15"/>
    </row>
    <row r="33" spans="1:4" ht="19.5" customHeight="1" x14ac:dyDescent="0.25">
      <c r="A33" s="5">
        <v>2463</v>
      </c>
      <c r="B33" s="16" t="s">
        <v>45</v>
      </c>
      <c r="C33" s="16"/>
      <c r="D33" s="16"/>
    </row>
    <row r="34" spans="1:4" ht="17.25" customHeight="1" x14ac:dyDescent="0.25">
      <c r="A34" s="5">
        <v>1950</v>
      </c>
      <c r="B34" s="16" t="s">
        <v>58</v>
      </c>
      <c r="C34" s="16"/>
      <c r="D34" s="16"/>
    </row>
    <row r="35" spans="1:4" x14ac:dyDescent="0.25">
      <c r="A35" s="12">
        <v>40196.800000000003</v>
      </c>
      <c r="B35" s="17" t="s">
        <v>64</v>
      </c>
      <c r="C35" s="17"/>
      <c r="D35" s="17"/>
    </row>
    <row r="36" spans="1:4" x14ac:dyDescent="0.25">
      <c r="A36" s="12">
        <v>14077.5</v>
      </c>
      <c r="B36" s="14" t="s">
        <v>24</v>
      </c>
      <c r="C36" s="14"/>
      <c r="D36" s="14"/>
    </row>
    <row r="37" spans="1:4" x14ac:dyDescent="0.25">
      <c r="A37" s="10">
        <f>SUM(A27:A36)</f>
        <v>305725.77999999997</v>
      </c>
      <c r="B37" s="31" t="s">
        <v>6</v>
      </c>
      <c r="C37" s="31"/>
      <c r="D37" s="31"/>
    </row>
    <row r="38" spans="1:4" ht="15" customHeight="1" x14ac:dyDescent="0.25"/>
    <row r="39" spans="1:4" x14ac:dyDescent="0.25">
      <c r="A39" s="20" t="s">
        <v>3</v>
      </c>
      <c r="B39" s="20"/>
      <c r="C39" s="20"/>
      <c r="D39" s="20"/>
    </row>
    <row r="40" spans="1:4" x14ac:dyDescent="0.25">
      <c r="A40" s="5">
        <f>11460+4099.6</f>
        <v>15559.6</v>
      </c>
      <c r="B40" s="17" t="s">
        <v>16</v>
      </c>
      <c r="C40" s="17"/>
      <c r="D40" s="17"/>
    </row>
    <row r="41" spans="1:4" ht="15" customHeight="1" x14ac:dyDescent="0.25">
      <c r="A41" s="5">
        <f>18000+4269</f>
        <v>22269</v>
      </c>
      <c r="B41" s="17" t="s">
        <v>49</v>
      </c>
      <c r="C41" s="17"/>
      <c r="D41" s="17"/>
    </row>
    <row r="42" spans="1:4" ht="18.75" customHeight="1" x14ac:dyDescent="0.25">
      <c r="A42" s="5">
        <v>5400</v>
      </c>
      <c r="B42" s="17" t="s">
        <v>50</v>
      </c>
      <c r="C42" s="17"/>
      <c r="D42" s="17"/>
    </row>
    <row r="43" spans="1:4" x14ac:dyDescent="0.25">
      <c r="A43" s="5">
        <v>2240</v>
      </c>
      <c r="B43" s="17" t="s">
        <v>48</v>
      </c>
      <c r="C43" s="17"/>
      <c r="D43" s="17"/>
    </row>
    <row r="44" spans="1:4" x14ac:dyDescent="0.25">
      <c r="A44" s="5">
        <v>3150</v>
      </c>
      <c r="B44" s="17" t="s">
        <v>46</v>
      </c>
      <c r="C44" s="17"/>
      <c r="D44" s="17"/>
    </row>
    <row r="45" spans="1:4" x14ac:dyDescent="0.25">
      <c r="A45" s="5">
        <v>930</v>
      </c>
      <c r="B45" s="17" t="s">
        <v>47</v>
      </c>
      <c r="C45" s="17"/>
      <c r="D45" s="17"/>
    </row>
    <row r="46" spans="1:4" x14ac:dyDescent="0.25">
      <c r="A46" s="5">
        <v>3600</v>
      </c>
      <c r="B46" s="17" t="s">
        <v>17</v>
      </c>
      <c r="C46" s="17"/>
      <c r="D46" s="17"/>
    </row>
    <row r="47" spans="1:4" x14ac:dyDescent="0.25">
      <c r="A47" s="10">
        <f>SUM(A40:A46)</f>
        <v>53148.6</v>
      </c>
      <c r="B47" s="31" t="s">
        <v>5</v>
      </c>
      <c r="C47" s="31"/>
      <c r="D47" s="31"/>
    </row>
    <row r="49" spans="1:4" x14ac:dyDescent="0.25">
      <c r="A49" s="20" t="s">
        <v>12</v>
      </c>
      <c r="B49" s="20"/>
      <c r="C49" s="20"/>
      <c r="D49" s="20"/>
    </row>
    <row r="50" spans="1:4" x14ac:dyDescent="0.25">
      <c r="A50" s="5">
        <v>11568</v>
      </c>
      <c r="B50" s="14" t="s">
        <v>13</v>
      </c>
      <c r="C50" s="14"/>
      <c r="D50" s="14"/>
    </row>
    <row r="51" spans="1:4" x14ac:dyDescent="0.25">
      <c r="A51" s="12">
        <v>26724.47</v>
      </c>
      <c r="B51" s="17" t="s">
        <v>64</v>
      </c>
      <c r="C51" s="17"/>
      <c r="D51" s="17"/>
    </row>
    <row r="52" spans="1:4" x14ac:dyDescent="0.25">
      <c r="A52" s="12">
        <v>8936</v>
      </c>
      <c r="B52" s="14" t="s">
        <v>24</v>
      </c>
      <c r="C52" s="14"/>
      <c r="D52" s="14"/>
    </row>
    <row r="53" spans="1:4" x14ac:dyDescent="0.25">
      <c r="A53" s="10">
        <f>SUM(A50:A52)</f>
        <v>47228.47</v>
      </c>
      <c r="B53" s="31" t="s">
        <v>6</v>
      </c>
      <c r="C53" s="31"/>
      <c r="D53" s="31"/>
    </row>
    <row r="54" spans="1:4" ht="15" customHeight="1" x14ac:dyDescent="0.25"/>
    <row r="55" spans="1:4" x14ac:dyDescent="0.25">
      <c r="A55" s="9">
        <f>A9+A16+A24+A47+A53+A37</f>
        <v>819699.33999999985</v>
      </c>
      <c r="B55" s="25" t="s">
        <v>63</v>
      </c>
      <c r="C55" s="26"/>
      <c r="D55" s="27"/>
    </row>
  </sheetData>
  <mergeCells count="48">
    <mergeCell ref="B37:D37"/>
    <mergeCell ref="B43:D43"/>
    <mergeCell ref="B44:D44"/>
    <mergeCell ref="A26:D26"/>
    <mergeCell ref="B32:D32"/>
    <mergeCell ref="B33:D33"/>
    <mergeCell ref="B35:D35"/>
    <mergeCell ref="B36:D36"/>
    <mergeCell ref="B28:D28"/>
    <mergeCell ref="B29:D29"/>
    <mergeCell ref="B34:D34"/>
    <mergeCell ref="B30:D30"/>
    <mergeCell ref="B27:D27"/>
    <mergeCell ref="B31:D31"/>
    <mergeCell ref="B52:D52"/>
    <mergeCell ref="B53:D53"/>
    <mergeCell ref="B55:D55"/>
    <mergeCell ref="B40:D40"/>
    <mergeCell ref="A39:D39"/>
    <mergeCell ref="B41:D41"/>
    <mergeCell ref="B45:D45"/>
    <mergeCell ref="B46:D46"/>
    <mergeCell ref="B47:D47"/>
    <mergeCell ref="A49:D49"/>
    <mergeCell ref="B50:D50"/>
    <mergeCell ref="B51:D51"/>
    <mergeCell ref="B42:D42"/>
    <mergeCell ref="A2:D2"/>
    <mergeCell ref="B4:D4"/>
    <mergeCell ref="A18:D18"/>
    <mergeCell ref="A11:D11"/>
    <mergeCell ref="B13:D13"/>
    <mergeCell ref="B16:D16"/>
    <mergeCell ref="B3:D3"/>
    <mergeCell ref="B5:D5"/>
    <mergeCell ref="B6:D6"/>
    <mergeCell ref="B24:D24"/>
    <mergeCell ref="B22:D22"/>
    <mergeCell ref="B23:D23"/>
    <mergeCell ref="B7:D7"/>
    <mergeCell ref="B8:D8"/>
    <mergeCell ref="B14:D14"/>
    <mergeCell ref="B15:D15"/>
    <mergeCell ref="B9:D9"/>
    <mergeCell ref="B19:D19"/>
    <mergeCell ref="B12:D12"/>
    <mergeCell ref="B21:D21"/>
    <mergeCell ref="B20:D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1"/>
  <sheetViews>
    <sheetView workbookViewId="0">
      <selection activeCell="A13" sqref="A13"/>
    </sheetView>
  </sheetViews>
  <sheetFormatPr defaultRowHeight="15" x14ac:dyDescent="0.25"/>
  <cols>
    <col min="1" max="1" width="20.28515625" customWidth="1"/>
    <col min="3" max="3" width="10.5703125" bestFit="1" customWidth="1"/>
    <col min="4" max="4" width="51.7109375" customWidth="1"/>
  </cols>
  <sheetData>
    <row r="2" spans="1:4" ht="15.75" customHeight="1" x14ac:dyDescent="0.25">
      <c r="A2" s="20" t="s">
        <v>7</v>
      </c>
      <c r="B2" s="20"/>
      <c r="C2" s="20"/>
      <c r="D2" s="20"/>
    </row>
    <row r="3" spans="1:4" ht="15.75" customHeight="1" x14ac:dyDescent="0.25">
      <c r="A3" s="5">
        <v>65252</v>
      </c>
      <c r="B3" s="15" t="s">
        <v>65</v>
      </c>
      <c r="C3" s="15"/>
      <c r="D3" s="15"/>
    </row>
    <row r="4" spans="1:4" x14ac:dyDescent="0.25">
      <c r="A4" s="5">
        <v>68462</v>
      </c>
      <c r="B4" s="15" t="s">
        <v>69</v>
      </c>
      <c r="C4" s="15"/>
      <c r="D4" s="15"/>
    </row>
    <row r="5" spans="1:4" x14ac:dyDescent="0.25">
      <c r="A5" s="5">
        <f>26126+18032</f>
        <v>44158</v>
      </c>
      <c r="B5" s="15" t="s">
        <v>24</v>
      </c>
      <c r="C5" s="15"/>
      <c r="D5" s="15"/>
    </row>
    <row r="6" spans="1:4" x14ac:dyDescent="0.25">
      <c r="A6" s="5">
        <v>37790</v>
      </c>
      <c r="B6" s="15" t="s">
        <v>37</v>
      </c>
      <c r="C6" s="15"/>
      <c r="D6" s="15"/>
    </row>
    <row r="7" spans="1:4" x14ac:dyDescent="0.25">
      <c r="A7" s="5">
        <v>12000</v>
      </c>
      <c r="B7" s="15" t="s">
        <v>20</v>
      </c>
      <c r="C7" s="15"/>
      <c r="D7" s="15"/>
    </row>
    <row r="8" spans="1:4" x14ac:dyDescent="0.25">
      <c r="A8" s="5">
        <v>10000</v>
      </c>
      <c r="B8" s="15" t="s">
        <v>8</v>
      </c>
      <c r="C8" s="15"/>
      <c r="D8" s="15"/>
    </row>
    <row r="9" spans="1:4" x14ac:dyDescent="0.25">
      <c r="A9" s="5">
        <v>6000</v>
      </c>
      <c r="B9" s="15" t="s">
        <v>22</v>
      </c>
      <c r="C9" s="15"/>
      <c r="D9" s="15"/>
    </row>
    <row r="10" spans="1:4" x14ac:dyDescent="0.25">
      <c r="A10" s="5">
        <v>5500</v>
      </c>
      <c r="B10" s="15" t="s">
        <v>21</v>
      </c>
      <c r="C10" s="15"/>
      <c r="D10" s="15"/>
    </row>
    <row r="11" spans="1:4" x14ac:dyDescent="0.25">
      <c r="A11" s="5">
        <v>2500</v>
      </c>
      <c r="B11" s="14" t="s">
        <v>23</v>
      </c>
      <c r="C11" s="14"/>
      <c r="D11" s="14"/>
    </row>
    <row r="12" spans="1:4" x14ac:dyDescent="0.25">
      <c r="A12" s="11">
        <f>SUM(A3:A11)</f>
        <v>251662</v>
      </c>
      <c r="B12" s="24" t="s">
        <v>9</v>
      </c>
      <c r="C12" s="24"/>
      <c r="D12" s="24"/>
    </row>
    <row r="21" spans="3:3" x14ac:dyDescent="0.25">
      <c r="C21" s="3"/>
    </row>
  </sheetData>
  <mergeCells count="11">
    <mergeCell ref="B12:D12"/>
    <mergeCell ref="B11:D11"/>
    <mergeCell ref="A2:D2"/>
    <mergeCell ref="B6:D6"/>
    <mergeCell ref="B8:D8"/>
    <mergeCell ref="B7:D7"/>
    <mergeCell ref="B10:D10"/>
    <mergeCell ref="B9:D9"/>
    <mergeCell ref="B4:D4"/>
    <mergeCell ref="B3:D3"/>
    <mergeCell ref="B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Тяжелобольные дети</vt:lpstr>
      <vt:lpstr>Дети-сироты</vt:lpstr>
      <vt:lpstr>Организация чудес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Кафедра журналистики</dc:creator>
  <cp:lastModifiedBy>Инна</cp:lastModifiedBy>
  <dcterms:created xsi:type="dcterms:W3CDTF">2018-02-28T19:38:51Z</dcterms:created>
  <dcterms:modified xsi:type="dcterms:W3CDTF">2018-03-29T05:56:38Z</dcterms:modified>
</cp:coreProperties>
</file>