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август\"/>
    </mc:Choice>
  </mc:AlternateContent>
  <bookViews>
    <workbookView xWindow="0" yWindow="0" windowWidth="20490" windowHeight="705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4" l="1"/>
  <c r="A3" i="4" l="1"/>
  <c r="A85" i="1"/>
  <c r="A12" i="1"/>
  <c r="A8" i="1"/>
  <c r="A15" i="1" s="1"/>
  <c r="A44" i="1"/>
  <c r="A46" i="1" s="1"/>
  <c r="A117" i="1"/>
  <c r="A119" i="1" s="1"/>
  <c r="A111" i="1"/>
  <c r="A113" i="1" s="1"/>
  <c r="A102" i="1"/>
  <c r="A104" i="1" s="1"/>
  <c r="A94" i="1"/>
  <c r="A96" i="1" s="1"/>
  <c r="A88" i="1"/>
  <c r="A80" i="1"/>
  <c r="A82" i="1" s="1"/>
  <c r="A71" i="1"/>
  <c r="A70" i="1"/>
  <c r="A64" i="1"/>
  <c r="A63" i="1"/>
  <c r="A55" i="1"/>
  <c r="A58" i="1" s="1"/>
  <c r="A21" i="1"/>
  <c r="A23" i="1" s="1"/>
  <c r="A13" i="1"/>
  <c r="A65" i="1" l="1"/>
  <c r="D3" i="1" s="1"/>
  <c r="A90" i="1"/>
  <c r="A72" i="1"/>
  <c r="A6" i="4"/>
  <c r="A7" i="4"/>
</calcChain>
</file>

<file path=xl/sharedStrings.xml><?xml version="1.0" encoding="utf-8"?>
<sst xmlns="http://schemas.openxmlformats.org/spreadsheetml/2006/main" count="116" uniqueCount="72">
  <si>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</si>
  <si>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</si>
  <si>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</si>
  <si>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</si>
  <si>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</si>
  <si>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</si>
  <si>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</si>
  <si>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</si>
  <si>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</si>
  <si>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</si>
  <si>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</si>
  <si>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</si>
  <si>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</si>
  <si>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</si>
  <si>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</si>
  <si>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</si>
  <si>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</si>
  <si>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</si>
  <si>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</si>
  <si>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</si>
  <si>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</si>
  <si>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</si>
  <si>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</si>
  <si>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</si>
  <si>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</si>
  <si>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</si>
  <si>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</si>
  <si>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</si>
  <si>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</si>
  <si>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расходы на ГСМ для поездок СКЖ в территории края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</si>
  <si>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</si>
  <si>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</si>
  <si>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расходы на ГСМ</t>
  </si>
  <si>
    <t>оплата спутникого телевидения в отделении паллиативной помощи в ГБУЗ ПК ДКБ №13</t>
  </si>
  <si>
    <t>канцелярия, вода, офисная орг.техника и ее обслуживание (в т.ч. ПО)</t>
  </si>
  <si>
    <t>аренда квартир для подопечных проекта</t>
  </si>
  <si>
    <t>оснащение квартир для подопечных бытовой техникой и покупка хозтоваров для проживания</t>
  </si>
  <si>
    <t>услуги стоматолога для воспитанников ЦПД г.Перми</t>
  </si>
  <si>
    <t>Расходы благотворительного фонда "Дедморозим" // август 2019</t>
  </si>
  <si>
    <t>расходы на организацию поездки подопечных Рудничного детского дома-интерната ("Каникулы на колёсах")</t>
  </si>
  <si>
    <t>изготовление полиграфической продукции (листовки, буклеты)</t>
  </si>
  <si>
    <t>подготовка акции "Цветы жизни" (печать полиграфии - афиши, благодарности, флажки)</t>
  </si>
  <si>
    <t>функциональная кровать, матрас, бактерицидная лампа, аспираторы, фильтры, зонды, шприцы, стул для купания для подопечной Жени Мальцевой</t>
  </si>
  <si>
    <t>генетический анализ для подопечной Ксюши Поликуткиной</t>
  </si>
  <si>
    <t>гастростомическая трубка для подопечной Маши Мартюшовой</t>
  </si>
  <si>
    <t>ж/д билеты в г.Москва из г.Пермь и обратно для обследования для подопечной Дианы Овчинниковой и ее сопровождающей мамы</t>
  </si>
  <si>
    <t>питательные зонды и смесь Нутризон для подопечного Ильназа Мустаева</t>
  </si>
  <si>
    <t>забор и доставка биобразцов пациентов детского онкоцентра для обследования</t>
  </si>
  <si>
    <t>кислородный концентратор для подопечного Богдана Ана</t>
  </si>
  <si>
    <t>авиабилеты в г.Москва из г.Пермь и обратно для обследования для подопечной Жанны Аликиной и ее сопровождающей мамы</t>
  </si>
  <si>
    <t>ж/д билеты в г.Москва из г.Пермь и обратно для обследования для подопечной Ксении Денисенко и ее сопровождающей мамы</t>
  </si>
  <si>
    <t>расходы на проживание в месте проведения обследования для подопечного Вани Суслова и его сопровождающей мамы</t>
  </si>
  <si>
    <t>изготовление полиграфической продукции</t>
  </si>
  <si>
    <t>перевязочный материал для подопечных Димы Горшкова и Ани Макаровой</t>
  </si>
  <si>
    <t>лекарственный препарат для подопечного Даниэля Гамова</t>
  </si>
  <si>
    <t>ж/д билеты в г.Екатеринбург из г.Пермь и для лечения для подопечной Евы Вихаревой и ее сопровождающего папы</t>
  </si>
  <si>
    <t>аспиратор портативный и расходные материалы к нему, расходные материалы к откашливателю для подопечного Саши Лабутина</t>
  </si>
  <si>
    <t>организация мероприятий для подопечных СКЖ</t>
  </si>
  <si>
    <t>аренда помещения для проведения обучения специалистов СКЖ</t>
  </si>
  <si>
    <t>услуги по подключению интернета у подопечного Антона Воробьева</t>
  </si>
  <si>
    <t>услуги психолога в отделении паллиативной помощи в ГБУЗ ПК ДКБ №13</t>
  </si>
  <si>
    <t>расходные материалы для оборудования, которое передается в прокат</t>
  </si>
  <si>
    <t>канцелярские принадлежности для подопечных проекта</t>
  </si>
  <si>
    <t>мебель и бытовые принадлежности для подопечных проекта</t>
  </si>
  <si>
    <t>расходы на поездки к подопечным, проживающим на территории края</t>
  </si>
  <si>
    <t>оплата авиабилетов к месту обследования воспитанницы ЦПД г.Перми и сопровождающего</t>
  </si>
  <si>
    <t>расходы на содержание проекта (координация волонтеров)</t>
  </si>
  <si>
    <t>услуги по профориентации для подопечных проекта</t>
  </si>
  <si>
    <t>расходы на содержание проекта (з/п кураторов)</t>
  </si>
  <si>
    <t>авиабилеты в г.Москва из г.Пермь для проведения операции для подопечной Вики Кокшаровой и ее сопровождающей мамы</t>
  </si>
  <si>
    <t>Потрачено в августе на помощь подопечным фонда "Дедморозим"</t>
  </si>
  <si>
    <t>пошлина по восстановлению паспорта выпускнику ЦПД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</si>
</sst>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9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style="16" customWidth="1"/>
    <col min="2" max="2" width="23.7109375" customWidth="1"/>
    <col min="3" max="3" width="35.28515625" customWidth="1"/>
    <col min="4" max="4" width="26" customWidth="1"/>
    <col min="6" max="6" width="18.85546875" customWidth="1"/>
    <col min="8" max="8" width="18.85546875" customWidth="1"/>
  </cols>
  <sheetData>
    <row r="1" spans="1:41" ht="15.75" x14ac:dyDescent="0.25">
      <c r="A1" s="62" t="s">
        <v>38</v>
      </c>
      <c r="B1" s="62"/>
      <c r="C1" s="62"/>
      <c r="D1" s="62"/>
    </row>
    <row r="2" spans="1:41" x14ac:dyDescent="0.25">
      <c r="A2" s="28"/>
      <c r="B2" s="1"/>
      <c r="C2" s="1"/>
      <c r="D2" s="1"/>
    </row>
    <row r="3" spans="1:41" x14ac:dyDescent="0.25">
      <c r="A3" s="67" t="s">
        <v>70</v>
      </c>
      <c r="B3" s="67"/>
      <c r="C3" s="67"/>
      <c r="D3" s="25">
        <f>A15+A23+A46+A58+A65+A72+A82+A90+A96+A104+A113+A119+'Организация чудес'!A11</f>
        <v>2507648.3965287358</v>
      </c>
    </row>
    <row r="4" spans="1:41" x14ac:dyDescent="0.25">
      <c r="C4" s="1"/>
      <c r="D4" s="1"/>
    </row>
    <row r="5" spans="1:41" x14ac:dyDescent="0.25">
      <c r="A5" s="47" t="s">
        <v>10</v>
      </c>
      <c r="B5" s="47"/>
      <c r="C5" s="47"/>
      <c r="D5" s="47"/>
    </row>
    <row r="6" spans="1:41" ht="31.5" customHeight="1" x14ac:dyDescent="0.25">
      <c r="A6" s="18">
        <v>28447.48</v>
      </c>
      <c r="B6" s="68" t="s">
        <v>36</v>
      </c>
      <c r="C6" s="57"/>
      <c r="D6" s="58"/>
    </row>
    <row r="7" spans="1:41" ht="15" customHeight="1" x14ac:dyDescent="0.25">
      <c r="A7" s="3">
        <v>15000</v>
      </c>
      <c r="B7" s="39" t="s">
        <v>35</v>
      </c>
      <c r="C7" s="40"/>
      <c r="D7" s="41"/>
    </row>
    <row r="8" spans="1:41" ht="15" customHeight="1" x14ac:dyDescent="0.25">
      <c r="A8" s="3">
        <f>7499.4</f>
        <v>7499.4</v>
      </c>
      <c r="B8" s="39" t="s">
        <v>67</v>
      </c>
      <c r="C8" s="40"/>
      <c r="D8" s="41"/>
    </row>
    <row r="9" spans="1:41" ht="15" customHeight="1" x14ac:dyDescent="0.25">
      <c r="A9" s="3">
        <v>3672.66</v>
      </c>
      <c r="B9" s="39" t="s">
        <v>32</v>
      </c>
      <c r="C9" s="40"/>
      <c r="D9" s="41"/>
    </row>
    <row r="10" spans="1:41" ht="30" customHeight="1" x14ac:dyDescent="0.25">
      <c r="A10" s="18">
        <v>3657.49</v>
      </c>
      <c r="B10" s="39" t="s">
        <v>39</v>
      </c>
      <c r="C10" s="40"/>
      <c r="D10" s="41"/>
    </row>
    <row r="11" spans="1:41" x14ac:dyDescent="0.25">
      <c r="A11" s="8">
        <v>22875.48</v>
      </c>
      <c r="B11" s="32" t="s">
        <v>15</v>
      </c>
      <c r="C11" s="32"/>
      <c r="D11" s="32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x14ac:dyDescent="0.25">
      <c r="A12" s="8">
        <f>53763.15</f>
        <v>53763.15</v>
      </c>
      <c r="B12" s="32" t="s">
        <v>68</v>
      </c>
      <c r="C12" s="32"/>
      <c r="D12" s="32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A13" s="8">
        <f>13657.61</f>
        <v>13657.61</v>
      </c>
      <c r="B13" s="32" t="s">
        <v>16</v>
      </c>
      <c r="C13" s="32"/>
      <c r="D13" s="32"/>
      <c r="H13" s="17"/>
      <c r="I13" s="12"/>
      <c r="J13" s="13"/>
      <c r="K13" s="13"/>
      <c r="L13" s="1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8">
        <v>37319.71</v>
      </c>
      <c r="B14" s="42" t="s">
        <v>14</v>
      </c>
      <c r="C14" s="42"/>
      <c r="D14" s="42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6">
        <f>SUM(A6:A14)</f>
        <v>185892.98</v>
      </c>
      <c r="B15" s="43" t="s">
        <v>1</v>
      </c>
      <c r="C15" s="43"/>
      <c r="D15" s="43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47" t="s">
        <v>5</v>
      </c>
      <c r="B17" s="47"/>
      <c r="C17" s="47"/>
      <c r="D17" s="47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3">
        <v>9222.5400000000009</v>
      </c>
      <c r="B18" s="64" t="s">
        <v>30</v>
      </c>
      <c r="C18" s="65"/>
      <c r="D18" s="66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3">
        <v>8940</v>
      </c>
      <c r="B19" s="64" t="s">
        <v>40</v>
      </c>
      <c r="C19" s="65"/>
      <c r="D19" s="66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8">
        <v>11832.575000000001</v>
      </c>
      <c r="B20" s="32" t="s">
        <v>15</v>
      </c>
      <c r="C20" s="32"/>
      <c r="D20" s="32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8">
        <f>13657.61</f>
        <v>13657.61</v>
      </c>
      <c r="B21" s="32" t="s">
        <v>16</v>
      </c>
      <c r="C21" s="32"/>
      <c r="D21" s="32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8">
        <v>9727.2900000000009</v>
      </c>
      <c r="B22" s="42" t="s">
        <v>14</v>
      </c>
      <c r="C22" s="42"/>
      <c r="D22" s="42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7">
        <f>SUM(A18:A22)</f>
        <v>53380.015000000007</v>
      </c>
      <c r="B23" s="63" t="s">
        <v>1</v>
      </c>
      <c r="C23" s="63"/>
      <c r="D23" s="63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A25" s="47" t="s">
        <v>27</v>
      </c>
      <c r="B25" s="47"/>
      <c r="C25" s="47"/>
      <c r="D25" s="47"/>
      <c r="F25" s="9"/>
      <c r="G25" s="9"/>
      <c r="H25" s="11"/>
      <c r="I25" s="1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30" customHeight="1" x14ac:dyDescent="0.25">
      <c r="A26" s="23">
        <v>133773.37</v>
      </c>
      <c r="B26" s="48" t="s">
        <v>42</v>
      </c>
      <c r="C26" s="49"/>
      <c r="D26" s="50"/>
      <c r="F26" s="9"/>
      <c r="G26" s="9"/>
    </row>
    <row r="27" spans="1:41" x14ac:dyDescent="0.25">
      <c r="A27" s="24">
        <v>103565</v>
      </c>
      <c r="B27" s="48" t="s">
        <v>41</v>
      </c>
      <c r="C27" s="49"/>
      <c r="D27" s="50"/>
      <c r="F27" s="22"/>
      <c r="G27" s="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ht="30" customHeight="1" x14ac:dyDescent="0.25">
      <c r="A28" s="23">
        <v>100765</v>
      </c>
      <c r="B28" s="48" t="s">
        <v>56</v>
      </c>
      <c r="C28" s="49"/>
      <c r="D28" s="50"/>
      <c r="F28" s="9"/>
      <c r="G28" s="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30" customHeight="1" x14ac:dyDescent="0.25">
      <c r="A29" s="23">
        <v>43500</v>
      </c>
      <c r="B29" s="29" t="s">
        <v>48</v>
      </c>
      <c r="C29" s="30"/>
      <c r="D29" s="31"/>
      <c r="F29" s="9"/>
      <c r="G29" s="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30" customHeight="1" x14ac:dyDescent="0.25">
      <c r="A30" s="23">
        <v>43376.74</v>
      </c>
      <c r="B30" s="29" t="s">
        <v>44</v>
      </c>
      <c r="C30" s="30"/>
      <c r="D30" s="31"/>
      <c r="F30" s="9"/>
      <c r="G30" s="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x14ac:dyDescent="0.25">
      <c r="A31" s="23">
        <v>35000</v>
      </c>
      <c r="B31" s="48" t="s">
        <v>43</v>
      </c>
      <c r="C31" s="49"/>
      <c r="D31" s="50"/>
      <c r="F31" s="9"/>
      <c r="G31" s="9"/>
      <c r="H31" s="11"/>
      <c r="I31" s="11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x14ac:dyDescent="0.25">
      <c r="A32" s="24">
        <v>28800</v>
      </c>
      <c r="B32" s="48" t="s">
        <v>51</v>
      </c>
      <c r="C32" s="49"/>
      <c r="D32" s="50"/>
      <c r="F32" s="9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ht="15.95" customHeight="1" x14ac:dyDescent="0.25">
      <c r="A33" s="23">
        <v>24801.739999999998</v>
      </c>
      <c r="B33" s="48" t="s">
        <v>47</v>
      </c>
      <c r="C33" s="49"/>
      <c r="D33" s="50"/>
      <c r="F33" s="9"/>
      <c r="G33" s="9"/>
    </row>
    <row r="34" spans="1:41" ht="30" customHeight="1" x14ac:dyDescent="0.25">
      <c r="A34" s="23">
        <v>14012</v>
      </c>
      <c r="B34" s="29" t="s">
        <v>50</v>
      </c>
      <c r="C34" s="30"/>
      <c r="D34" s="31"/>
      <c r="F34" s="9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ht="30" customHeight="1" x14ac:dyDescent="0.25">
      <c r="A35" s="23">
        <v>13966</v>
      </c>
      <c r="B35" s="29" t="s">
        <v>69</v>
      </c>
      <c r="C35" s="30"/>
      <c r="D35" s="31"/>
      <c r="F35" s="9"/>
      <c r="G35" s="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x14ac:dyDescent="0.25">
      <c r="A36" s="24">
        <v>12550</v>
      </c>
      <c r="B36" s="48" t="s">
        <v>54</v>
      </c>
      <c r="C36" s="49"/>
      <c r="D36" s="50"/>
      <c r="F36" s="9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ht="30" customHeight="1" x14ac:dyDescent="0.25">
      <c r="A37" s="23">
        <v>12066.6</v>
      </c>
      <c r="B37" s="29" t="s">
        <v>45</v>
      </c>
      <c r="C37" s="30"/>
      <c r="D37" s="31"/>
      <c r="F37" s="9"/>
      <c r="G37" s="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x14ac:dyDescent="0.25">
      <c r="A38" s="24">
        <v>11385.4</v>
      </c>
      <c r="B38" s="48" t="s">
        <v>46</v>
      </c>
      <c r="C38" s="49"/>
      <c r="D38" s="50"/>
      <c r="F38" s="9"/>
      <c r="G38" s="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ht="30" customHeight="1" x14ac:dyDescent="0.25">
      <c r="A39" s="23">
        <v>9532</v>
      </c>
      <c r="B39" s="29" t="s">
        <v>49</v>
      </c>
      <c r="C39" s="30"/>
      <c r="D39" s="31"/>
      <c r="F39" s="9"/>
      <c r="G39" s="9"/>
      <c r="H39" s="11"/>
      <c r="I39" s="11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x14ac:dyDescent="0.25">
      <c r="A40" s="24">
        <v>8461</v>
      </c>
      <c r="B40" s="48" t="s">
        <v>53</v>
      </c>
      <c r="C40" s="49"/>
      <c r="D40" s="50"/>
      <c r="F40" s="22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24">
        <v>3032</v>
      </c>
      <c r="B41" s="48" t="s">
        <v>52</v>
      </c>
      <c r="C41" s="49"/>
      <c r="D41" s="50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ht="15" customHeight="1" x14ac:dyDescent="0.25">
      <c r="A42" s="24">
        <v>2776</v>
      </c>
      <c r="B42" s="29" t="s">
        <v>55</v>
      </c>
      <c r="C42" s="30"/>
      <c r="D42" s="31"/>
      <c r="F42" s="9"/>
      <c r="G42" s="9"/>
    </row>
    <row r="43" spans="1:41" ht="15" customHeight="1" x14ac:dyDescent="0.25">
      <c r="A43" s="8">
        <v>11832.575000000001</v>
      </c>
      <c r="B43" s="32" t="s">
        <v>15</v>
      </c>
      <c r="C43" s="32"/>
      <c r="D43" s="32"/>
      <c r="F43" s="10"/>
    </row>
    <row r="44" spans="1:41" x14ac:dyDescent="0.25">
      <c r="A44" s="8">
        <f>22657.61</f>
        <v>22657.61</v>
      </c>
      <c r="B44" s="32" t="s">
        <v>16</v>
      </c>
      <c r="C44" s="32"/>
      <c r="D44" s="32"/>
      <c r="F44" s="10"/>
    </row>
    <row r="45" spans="1:41" x14ac:dyDescent="0.25">
      <c r="A45" s="8">
        <v>13161.77</v>
      </c>
      <c r="B45" s="42" t="s">
        <v>14</v>
      </c>
      <c r="C45" s="42"/>
      <c r="D45" s="42"/>
      <c r="F45" s="10"/>
    </row>
    <row r="46" spans="1:41" x14ac:dyDescent="0.25">
      <c r="A46" s="7">
        <f>SUM(A26:A45)</f>
        <v>649014.80499999993</v>
      </c>
      <c r="B46" s="63" t="s">
        <v>1</v>
      </c>
      <c r="C46" s="63"/>
      <c r="D46" s="63"/>
      <c r="F46" s="10"/>
    </row>
    <row r="47" spans="1:41" x14ac:dyDescent="0.25">
      <c r="F47" s="10"/>
    </row>
    <row r="48" spans="1:41" x14ac:dyDescent="0.25">
      <c r="A48" s="47" t="s">
        <v>17</v>
      </c>
      <c r="B48" s="47"/>
      <c r="C48" s="47"/>
      <c r="D48" s="47"/>
      <c r="F48" s="10"/>
    </row>
    <row r="49" spans="1:6" s="26" customFormat="1" ht="15" customHeight="1" x14ac:dyDescent="0.25">
      <c r="A49" s="18">
        <v>27000.880000000001</v>
      </c>
      <c r="B49" s="51" t="s">
        <v>57</v>
      </c>
      <c r="C49" s="52"/>
      <c r="D49" s="53"/>
      <c r="F49" s="27"/>
    </row>
    <row r="50" spans="1:6" s="26" customFormat="1" ht="15" customHeight="1" x14ac:dyDescent="0.25">
      <c r="A50" s="18">
        <v>12796</v>
      </c>
      <c r="B50" s="51" t="s">
        <v>59</v>
      </c>
      <c r="C50" s="52"/>
      <c r="D50" s="53"/>
      <c r="F50" s="27"/>
    </row>
    <row r="51" spans="1:6" s="26" customFormat="1" ht="15" customHeight="1" x14ac:dyDescent="0.25">
      <c r="A51" s="18">
        <v>10000</v>
      </c>
      <c r="B51" s="51" t="s">
        <v>58</v>
      </c>
      <c r="C51" s="52"/>
      <c r="D51" s="53"/>
      <c r="F51" s="27"/>
    </row>
    <row r="52" spans="1:6" s="26" customFormat="1" ht="15" customHeight="1" x14ac:dyDescent="0.25">
      <c r="A52" s="18">
        <v>7499.4</v>
      </c>
      <c r="B52" s="51" t="s">
        <v>60</v>
      </c>
      <c r="C52" s="52"/>
      <c r="D52" s="53"/>
      <c r="F52" s="27"/>
    </row>
    <row r="53" spans="1:6" s="26" customFormat="1" ht="15" customHeight="1" x14ac:dyDescent="0.25">
      <c r="A53" s="18">
        <v>1500</v>
      </c>
      <c r="B53" s="51" t="s">
        <v>33</v>
      </c>
      <c r="C53" s="52"/>
      <c r="D53" s="53"/>
      <c r="F53" s="27"/>
    </row>
    <row r="54" spans="1:6" ht="15" customHeight="1" x14ac:dyDescent="0.25">
      <c r="A54" s="8">
        <v>42221.919999999998</v>
      </c>
      <c r="B54" s="32" t="s">
        <v>15</v>
      </c>
      <c r="C54" s="32"/>
      <c r="D54" s="32"/>
      <c r="F54" s="10"/>
    </row>
    <row r="55" spans="1:6" ht="15" customHeight="1" x14ac:dyDescent="0.25">
      <c r="A55" s="8">
        <f>13657.61</f>
        <v>13657.61</v>
      </c>
      <c r="B55" s="32" t="s">
        <v>16</v>
      </c>
      <c r="C55" s="32"/>
      <c r="D55" s="32"/>
      <c r="F55" s="10"/>
    </row>
    <row r="56" spans="1:6" ht="15" customHeight="1" x14ac:dyDescent="0.25">
      <c r="A56" s="8">
        <v>23665.599999999999</v>
      </c>
      <c r="B56" s="32" t="s">
        <v>66</v>
      </c>
      <c r="C56" s="32"/>
      <c r="D56" s="32"/>
      <c r="F56" s="10"/>
    </row>
    <row r="57" spans="1:6" x14ac:dyDescent="0.25">
      <c r="A57" s="8">
        <v>30355.149999999998</v>
      </c>
      <c r="B57" s="42" t="s">
        <v>14</v>
      </c>
      <c r="C57" s="42"/>
      <c r="D57" s="42"/>
    </row>
    <row r="58" spans="1:6" x14ac:dyDescent="0.25">
      <c r="A58" s="7">
        <f>SUM(A49:A57)</f>
        <v>168696.56</v>
      </c>
      <c r="B58" s="44" t="s">
        <v>1</v>
      </c>
      <c r="C58" s="45"/>
      <c r="D58" s="46"/>
    </row>
    <row r="59" spans="1:6" s="11" customFormat="1" x14ac:dyDescent="0.25">
      <c r="A59" s="12"/>
      <c r="B59" s="13"/>
      <c r="C59" s="13"/>
      <c r="D59" s="13"/>
    </row>
    <row r="60" spans="1:6" s="11" customFormat="1" x14ac:dyDescent="0.25">
      <c r="A60" s="47" t="s">
        <v>18</v>
      </c>
      <c r="B60" s="47"/>
      <c r="C60" s="47"/>
      <c r="D60" s="47"/>
    </row>
    <row r="61" spans="1:6" s="11" customFormat="1" ht="15" customHeight="1" x14ac:dyDescent="0.25">
      <c r="A61" s="3">
        <v>10000</v>
      </c>
      <c r="B61" s="57" t="s">
        <v>29</v>
      </c>
      <c r="C61" s="57"/>
      <c r="D61" s="58"/>
    </row>
    <row r="62" spans="1:6" s="11" customFormat="1" x14ac:dyDescent="0.25">
      <c r="A62" s="54" t="s">
        <v>22</v>
      </c>
      <c r="B62" s="55"/>
      <c r="C62" s="55"/>
      <c r="D62" s="56"/>
    </row>
    <row r="63" spans="1:6" s="11" customFormat="1" x14ac:dyDescent="0.25">
      <c r="A63" s="8">
        <f>13657.61</f>
        <v>13657.61</v>
      </c>
      <c r="B63" s="32" t="s">
        <v>16</v>
      </c>
      <c r="C63" s="32"/>
      <c r="D63" s="32"/>
    </row>
    <row r="64" spans="1:6" s="11" customFormat="1" x14ac:dyDescent="0.25">
      <c r="A64" s="8">
        <f>5211.87</f>
        <v>5211.87</v>
      </c>
      <c r="B64" s="42" t="s">
        <v>14</v>
      </c>
      <c r="C64" s="42"/>
      <c r="D64" s="42"/>
    </row>
    <row r="65" spans="1:4" s="11" customFormat="1" x14ac:dyDescent="0.25">
      <c r="A65" s="7">
        <f>SUM(A61:A64)</f>
        <v>28869.48</v>
      </c>
      <c r="B65" s="44" t="s">
        <v>1</v>
      </c>
      <c r="C65" s="45"/>
      <c r="D65" s="46"/>
    </row>
    <row r="66" spans="1:4" s="11" customFormat="1" x14ac:dyDescent="0.25">
      <c r="A66" s="12"/>
      <c r="B66" s="13"/>
      <c r="C66" s="13"/>
      <c r="D66" s="13"/>
    </row>
    <row r="67" spans="1:4" s="11" customFormat="1" x14ac:dyDescent="0.25">
      <c r="A67" s="47" t="s">
        <v>19</v>
      </c>
      <c r="B67" s="47"/>
      <c r="C67" s="47"/>
      <c r="D67" s="47"/>
    </row>
    <row r="68" spans="1:4" s="11" customFormat="1" ht="15" customHeight="1" x14ac:dyDescent="0.25">
      <c r="A68" s="3">
        <v>44850</v>
      </c>
      <c r="B68" s="57" t="s">
        <v>61</v>
      </c>
      <c r="C68" s="57"/>
      <c r="D68" s="58"/>
    </row>
    <row r="69" spans="1:4" s="11" customFormat="1" x14ac:dyDescent="0.25">
      <c r="A69" s="54" t="s">
        <v>22</v>
      </c>
      <c r="B69" s="55"/>
      <c r="C69" s="55"/>
      <c r="D69" s="56"/>
    </row>
    <row r="70" spans="1:4" s="11" customFormat="1" x14ac:dyDescent="0.25">
      <c r="A70" s="8">
        <f>13657.61</f>
        <v>13657.61</v>
      </c>
      <c r="B70" s="32" t="s">
        <v>16</v>
      </c>
      <c r="C70" s="32"/>
      <c r="D70" s="32"/>
    </row>
    <row r="71" spans="1:4" s="11" customFormat="1" x14ac:dyDescent="0.25">
      <c r="A71" s="8">
        <f>5211.87</f>
        <v>5211.87</v>
      </c>
      <c r="B71" s="42" t="s">
        <v>14</v>
      </c>
      <c r="C71" s="42"/>
      <c r="D71" s="42"/>
    </row>
    <row r="72" spans="1:4" x14ac:dyDescent="0.25">
      <c r="A72" s="7">
        <f>SUM(A68:A71)</f>
        <v>63719.48</v>
      </c>
      <c r="B72" s="44" t="s">
        <v>1</v>
      </c>
      <c r="C72" s="45"/>
      <c r="D72" s="46"/>
    </row>
    <row r="73" spans="1:4" x14ac:dyDescent="0.25">
      <c r="A73" s="12"/>
      <c r="B73" s="13"/>
      <c r="C73" s="13"/>
      <c r="D73" s="13"/>
    </row>
    <row r="74" spans="1:4" x14ac:dyDescent="0.25">
      <c r="A74" s="47" t="s">
        <v>4</v>
      </c>
      <c r="B74" s="47"/>
      <c r="C74" s="47"/>
      <c r="D74" s="47"/>
    </row>
    <row r="75" spans="1:4" x14ac:dyDescent="0.25">
      <c r="A75" s="3">
        <v>32576.53</v>
      </c>
      <c r="B75" s="19" t="s">
        <v>24</v>
      </c>
      <c r="C75" s="20"/>
      <c r="D75" s="21"/>
    </row>
    <row r="76" spans="1:4" ht="15" customHeight="1" x14ac:dyDescent="0.25">
      <c r="A76" s="3">
        <v>17978</v>
      </c>
      <c r="B76" s="32" t="s">
        <v>63</v>
      </c>
      <c r="C76" s="32"/>
      <c r="D76" s="32"/>
    </row>
    <row r="77" spans="1:4" ht="17.25" customHeight="1" x14ac:dyDescent="0.25">
      <c r="A77" s="3">
        <v>11844.26</v>
      </c>
      <c r="B77" s="32" t="s">
        <v>25</v>
      </c>
      <c r="C77" s="32"/>
      <c r="D77" s="32"/>
    </row>
    <row r="78" spans="1:4" ht="15" customHeight="1" x14ac:dyDescent="0.25">
      <c r="A78" s="3">
        <v>4398.62</v>
      </c>
      <c r="B78" s="32" t="s">
        <v>62</v>
      </c>
      <c r="C78" s="32"/>
      <c r="D78" s="32"/>
    </row>
    <row r="79" spans="1:4" ht="15" customHeight="1" x14ac:dyDescent="0.25">
      <c r="A79" s="8">
        <v>9091</v>
      </c>
      <c r="B79" s="32" t="s">
        <v>15</v>
      </c>
      <c r="C79" s="32"/>
      <c r="D79" s="32"/>
    </row>
    <row r="80" spans="1:4" x14ac:dyDescent="0.25">
      <c r="A80" s="8">
        <f>13657.61</f>
        <v>13657.61</v>
      </c>
      <c r="B80" s="32" t="s">
        <v>16</v>
      </c>
      <c r="C80" s="32"/>
      <c r="D80" s="32"/>
    </row>
    <row r="81" spans="1:4" x14ac:dyDescent="0.25">
      <c r="A81" s="8">
        <v>8681.08</v>
      </c>
      <c r="B81" s="42" t="s">
        <v>14</v>
      </c>
      <c r="C81" s="42"/>
      <c r="D81" s="42"/>
    </row>
    <row r="82" spans="1:4" x14ac:dyDescent="0.25">
      <c r="A82" s="6">
        <f>SUM(A75:A81)</f>
        <v>98227.1</v>
      </c>
      <c r="B82" s="43" t="s">
        <v>1</v>
      </c>
      <c r="C82" s="43"/>
      <c r="D82" s="43"/>
    </row>
    <row r="83" spans="1:4" ht="16.5" customHeight="1" x14ac:dyDescent="0.25">
      <c r="A83" s="2"/>
      <c r="B83" s="5"/>
      <c r="C83" s="5"/>
      <c r="D83" s="4"/>
    </row>
    <row r="84" spans="1:4" ht="15.75" customHeight="1" x14ac:dyDescent="0.25">
      <c r="A84" s="47" t="s">
        <v>20</v>
      </c>
      <c r="B84" s="47"/>
      <c r="C84" s="47"/>
      <c r="D84" s="47"/>
    </row>
    <row r="85" spans="1:4" ht="15" customHeight="1" x14ac:dyDescent="0.25">
      <c r="A85" s="18">
        <f>75000</f>
        <v>75000</v>
      </c>
      <c r="B85" s="59" t="s">
        <v>28</v>
      </c>
      <c r="C85" s="60"/>
      <c r="D85" s="61"/>
    </row>
    <row r="86" spans="1:4" ht="15" customHeight="1" x14ac:dyDescent="0.25">
      <c r="A86" s="18">
        <v>24047.1</v>
      </c>
      <c r="B86" s="59" t="s">
        <v>64</v>
      </c>
      <c r="C86" s="60"/>
      <c r="D86" s="61"/>
    </row>
    <row r="87" spans="1:4" ht="15" customHeight="1" x14ac:dyDescent="0.25">
      <c r="A87" s="8">
        <v>9091</v>
      </c>
      <c r="B87" s="32" t="s">
        <v>15</v>
      </c>
      <c r="C87" s="32"/>
      <c r="D87" s="32"/>
    </row>
    <row r="88" spans="1:4" x14ac:dyDescent="0.25">
      <c r="A88" s="8">
        <f>13657.61</f>
        <v>13657.61</v>
      </c>
      <c r="B88" s="32" t="s">
        <v>16</v>
      </c>
      <c r="C88" s="32"/>
      <c r="D88" s="32"/>
    </row>
    <row r="89" spans="1:4" x14ac:dyDescent="0.25">
      <c r="A89" s="8">
        <v>37301.769999999997</v>
      </c>
      <c r="B89" s="42" t="s">
        <v>14</v>
      </c>
      <c r="C89" s="42"/>
      <c r="D89" s="42"/>
    </row>
    <row r="90" spans="1:4" x14ac:dyDescent="0.25">
      <c r="A90" s="6">
        <f>SUM(A85:A89)</f>
        <v>159097.48000000001</v>
      </c>
      <c r="B90" s="43" t="s">
        <v>1</v>
      </c>
      <c r="C90" s="43"/>
      <c r="D90" s="43"/>
    </row>
    <row r="91" spans="1:4" ht="14.25" customHeight="1" x14ac:dyDescent="0.25">
      <c r="A91" s="2"/>
      <c r="B91" s="5"/>
      <c r="C91" s="5"/>
      <c r="D91" s="4"/>
    </row>
    <row r="92" spans="1:4" ht="14.25" customHeight="1" x14ac:dyDescent="0.25">
      <c r="A92" s="47" t="s">
        <v>0</v>
      </c>
      <c r="B92" s="47"/>
      <c r="C92" s="47"/>
      <c r="D92" s="47"/>
    </row>
    <row r="93" spans="1:4" ht="15" customHeight="1" x14ac:dyDescent="0.25">
      <c r="A93" s="8">
        <v>14976.5</v>
      </c>
      <c r="B93" s="32" t="s">
        <v>15</v>
      </c>
      <c r="C93" s="32"/>
      <c r="D93" s="32"/>
    </row>
    <row r="94" spans="1:4" x14ac:dyDescent="0.25">
      <c r="A94" s="8">
        <f>13657.61</f>
        <v>13657.61</v>
      </c>
      <c r="B94" s="32" t="s">
        <v>16</v>
      </c>
      <c r="C94" s="32"/>
      <c r="D94" s="32"/>
    </row>
    <row r="95" spans="1:4" x14ac:dyDescent="0.25">
      <c r="A95" s="8">
        <v>10927.04</v>
      </c>
      <c r="B95" s="42" t="s">
        <v>14</v>
      </c>
      <c r="C95" s="42"/>
      <c r="D95" s="42"/>
    </row>
    <row r="96" spans="1:4" x14ac:dyDescent="0.25">
      <c r="A96" s="6">
        <f>SUM(A93:A95)</f>
        <v>39561.15</v>
      </c>
      <c r="B96" s="43" t="s">
        <v>1</v>
      </c>
      <c r="C96" s="43"/>
      <c r="D96" s="43"/>
    </row>
    <row r="97" spans="1:4" x14ac:dyDescent="0.25">
      <c r="C97" s="1"/>
      <c r="D97" s="1"/>
    </row>
    <row r="98" spans="1:4" x14ac:dyDescent="0.25">
      <c r="A98" s="47" t="s">
        <v>21</v>
      </c>
      <c r="B98" s="47"/>
      <c r="C98" s="47"/>
      <c r="D98" s="47"/>
    </row>
    <row r="99" spans="1:4" x14ac:dyDescent="0.25">
      <c r="A99" s="3">
        <v>445401.13</v>
      </c>
      <c r="B99" s="42" t="s">
        <v>23</v>
      </c>
      <c r="C99" s="42"/>
      <c r="D99" s="42"/>
    </row>
    <row r="100" spans="1:4" x14ac:dyDescent="0.25">
      <c r="A100" s="3">
        <v>19317.39</v>
      </c>
      <c r="B100" s="42" t="s">
        <v>31</v>
      </c>
      <c r="C100" s="42"/>
      <c r="D100" s="42"/>
    </row>
    <row r="101" spans="1:4" x14ac:dyDescent="0.25">
      <c r="A101" s="8">
        <v>14976.5</v>
      </c>
      <c r="B101" s="32" t="s">
        <v>15</v>
      </c>
      <c r="C101" s="32"/>
      <c r="D101" s="32"/>
    </row>
    <row r="102" spans="1:4" x14ac:dyDescent="0.25">
      <c r="A102" s="8">
        <f>13657.61</f>
        <v>13657.61</v>
      </c>
      <c r="B102" s="32" t="s">
        <v>16</v>
      </c>
      <c r="C102" s="32"/>
      <c r="D102" s="32"/>
    </row>
    <row r="103" spans="1:4" x14ac:dyDescent="0.25">
      <c r="A103" s="8">
        <v>157413.65</v>
      </c>
      <c r="B103" s="42" t="s">
        <v>14</v>
      </c>
      <c r="C103" s="42"/>
      <c r="D103" s="42"/>
    </row>
    <row r="104" spans="1:4" ht="15" customHeight="1" x14ac:dyDescent="0.25">
      <c r="A104" s="6">
        <f>SUM(A99:A103)</f>
        <v>650766.28</v>
      </c>
      <c r="B104" s="43" t="s">
        <v>1</v>
      </c>
      <c r="C104" s="43"/>
      <c r="D104" s="43"/>
    </row>
    <row r="105" spans="1:4" ht="15" customHeight="1" x14ac:dyDescent="0.25"/>
    <row r="106" spans="1:4" x14ac:dyDescent="0.25">
      <c r="A106" s="36" t="s">
        <v>9</v>
      </c>
      <c r="B106" s="37"/>
      <c r="C106" s="37"/>
      <c r="D106" s="38"/>
    </row>
    <row r="107" spans="1:4" ht="17.100000000000001" customHeight="1" x14ac:dyDescent="0.25">
      <c r="A107" s="3">
        <v>14719</v>
      </c>
      <c r="B107" s="39" t="s">
        <v>65</v>
      </c>
      <c r="C107" s="40"/>
      <c r="D107" s="41"/>
    </row>
    <row r="108" spans="1:4" ht="30" customHeight="1" x14ac:dyDescent="0.25">
      <c r="A108" s="3">
        <v>2504</v>
      </c>
      <c r="B108" s="39" t="s">
        <v>37</v>
      </c>
      <c r="C108" s="40"/>
      <c r="D108" s="41"/>
    </row>
    <row r="109" spans="1:4" ht="15" customHeight="1" x14ac:dyDescent="0.25">
      <c r="A109" s="3">
        <v>1500</v>
      </c>
      <c r="B109" s="39" t="s">
        <v>71</v>
      </c>
      <c r="C109" s="40"/>
      <c r="D109" s="41"/>
    </row>
    <row r="110" spans="1:4" x14ac:dyDescent="0.25">
      <c r="A110" s="8">
        <v>22875.48</v>
      </c>
      <c r="B110" s="32" t="s">
        <v>15</v>
      </c>
      <c r="C110" s="32"/>
      <c r="D110" s="32"/>
    </row>
    <row r="111" spans="1:4" x14ac:dyDescent="0.25">
      <c r="A111" s="8">
        <f>13657.61</f>
        <v>13657.61</v>
      </c>
      <c r="B111" s="32" t="s">
        <v>16</v>
      </c>
      <c r="C111" s="32"/>
      <c r="D111" s="32"/>
    </row>
    <row r="112" spans="1:4" ht="15" customHeight="1" x14ac:dyDescent="0.25">
      <c r="A112" s="8">
        <v>13941.36</v>
      </c>
      <c r="B112" s="42" t="s">
        <v>14</v>
      </c>
      <c r="C112" s="42"/>
      <c r="D112" s="42"/>
    </row>
    <row r="113" spans="1:4" ht="15" customHeight="1" x14ac:dyDescent="0.25">
      <c r="A113" s="6">
        <f>SUM(A107:A112)</f>
        <v>69197.45</v>
      </c>
      <c r="B113" s="43" t="s">
        <v>1</v>
      </c>
      <c r="C113" s="43"/>
      <c r="D113" s="43"/>
    </row>
    <row r="115" spans="1:4" x14ac:dyDescent="0.25">
      <c r="A115" s="36" t="s">
        <v>6</v>
      </c>
      <c r="B115" s="37"/>
      <c r="C115" s="37"/>
      <c r="D115" s="38"/>
    </row>
    <row r="116" spans="1:4" ht="15" customHeight="1" x14ac:dyDescent="0.25">
      <c r="A116" s="8">
        <v>9091</v>
      </c>
      <c r="B116" s="32" t="s">
        <v>15</v>
      </c>
      <c r="C116" s="32"/>
      <c r="D116" s="32"/>
    </row>
    <row r="117" spans="1:4" ht="15" customHeight="1" x14ac:dyDescent="0.25">
      <c r="A117" s="8">
        <f>13657.61</f>
        <v>13657.61</v>
      </c>
      <c r="B117" s="32" t="s">
        <v>16</v>
      </c>
      <c r="C117" s="32"/>
      <c r="D117" s="32"/>
    </row>
    <row r="118" spans="1:4" ht="15" customHeight="1" x14ac:dyDescent="0.25">
      <c r="A118" s="8">
        <v>8681.08</v>
      </c>
      <c r="B118" s="42" t="s">
        <v>14</v>
      </c>
      <c r="C118" s="42"/>
      <c r="D118" s="42"/>
    </row>
    <row r="119" spans="1:4" x14ac:dyDescent="0.25">
      <c r="A119" s="6">
        <f>SUM(A116:A118)</f>
        <v>31429.690000000002</v>
      </c>
      <c r="B119" s="33" t="s">
        <v>1</v>
      </c>
      <c r="C119" s="34"/>
      <c r="D119" s="35"/>
    </row>
  </sheetData>
  <mergeCells count="105">
    <mergeCell ref="B26:D26"/>
    <mergeCell ref="B51:D51"/>
    <mergeCell ref="B77:D77"/>
    <mergeCell ref="B100:D100"/>
    <mergeCell ref="B40:D40"/>
    <mergeCell ref="B46:D46"/>
    <mergeCell ref="B61:D61"/>
    <mergeCell ref="B70:D70"/>
    <mergeCell ref="A67:D67"/>
    <mergeCell ref="B63:D63"/>
    <mergeCell ref="B64:D64"/>
    <mergeCell ref="B65:D65"/>
    <mergeCell ref="B71:D71"/>
    <mergeCell ref="B72:D72"/>
    <mergeCell ref="B85:D85"/>
    <mergeCell ref="B37:D37"/>
    <mergeCell ref="B33:D33"/>
    <mergeCell ref="B45:D45"/>
    <mergeCell ref="B30:D30"/>
    <mergeCell ref="B42:D42"/>
    <mergeCell ref="B43:D43"/>
    <mergeCell ref="B27:D27"/>
    <mergeCell ref="B28:D28"/>
    <mergeCell ref="B36:D36"/>
    <mergeCell ref="A1:D1"/>
    <mergeCell ref="A25:D25"/>
    <mergeCell ref="A17:D17"/>
    <mergeCell ref="B21:D21"/>
    <mergeCell ref="B23:D23"/>
    <mergeCell ref="B22:D22"/>
    <mergeCell ref="A5:D5"/>
    <mergeCell ref="B13:D13"/>
    <mergeCell ref="B15:D15"/>
    <mergeCell ref="B14:D14"/>
    <mergeCell ref="B11:D11"/>
    <mergeCell ref="B20:D20"/>
    <mergeCell ref="B7:D7"/>
    <mergeCell ref="B9:D9"/>
    <mergeCell ref="B10:D10"/>
    <mergeCell ref="B109:D109"/>
    <mergeCell ref="B19:D19"/>
    <mergeCell ref="A3:C3"/>
    <mergeCell ref="B6:D6"/>
    <mergeCell ref="B8:D8"/>
    <mergeCell ref="B12:D12"/>
    <mergeCell ref="B18:D18"/>
    <mergeCell ref="B101:D101"/>
    <mergeCell ref="B79:D79"/>
    <mergeCell ref="A62:D62"/>
    <mergeCell ref="A69:D69"/>
    <mergeCell ref="A74:D74"/>
    <mergeCell ref="B89:D89"/>
    <mergeCell ref="B90:D90"/>
    <mergeCell ref="A98:D98"/>
    <mergeCell ref="A92:D92"/>
    <mergeCell ref="B96:D96"/>
    <mergeCell ref="B94:D94"/>
    <mergeCell ref="B95:D95"/>
    <mergeCell ref="B93:D93"/>
    <mergeCell ref="B78:D78"/>
    <mergeCell ref="B68:D68"/>
    <mergeCell ref="B76:D76"/>
    <mergeCell ref="B86:D86"/>
    <mergeCell ref="B31:D31"/>
    <mergeCell ref="B80:D80"/>
    <mergeCell ref="B82:D82"/>
    <mergeCell ref="B81:D81"/>
    <mergeCell ref="A84:D84"/>
    <mergeCell ref="B35:D35"/>
    <mergeCell ref="B38:D38"/>
    <mergeCell ref="B39:D39"/>
    <mergeCell ref="B52:D52"/>
    <mergeCell ref="B49:D49"/>
    <mergeCell ref="B53:D53"/>
    <mergeCell ref="B32:D32"/>
    <mergeCell ref="B44:D44"/>
    <mergeCell ref="B57:D57"/>
    <mergeCell ref="B54:D54"/>
    <mergeCell ref="B50:D50"/>
    <mergeCell ref="B34:D34"/>
    <mergeCell ref="B56:D56"/>
    <mergeCell ref="B29:D29"/>
    <mergeCell ref="B117:D117"/>
    <mergeCell ref="B119:D119"/>
    <mergeCell ref="A106:D106"/>
    <mergeCell ref="B108:D108"/>
    <mergeCell ref="B118:D118"/>
    <mergeCell ref="B113:D113"/>
    <mergeCell ref="B116:D116"/>
    <mergeCell ref="B110:D110"/>
    <mergeCell ref="B111:D111"/>
    <mergeCell ref="B112:D112"/>
    <mergeCell ref="B107:D107"/>
    <mergeCell ref="A115:D115"/>
    <mergeCell ref="B102:D102"/>
    <mergeCell ref="B103:D103"/>
    <mergeCell ref="B87:D87"/>
    <mergeCell ref="B88:D88"/>
    <mergeCell ref="B99:D99"/>
    <mergeCell ref="B104:D104"/>
    <mergeCell ref="B58:D58"/>
    <mergeCell ref="A48:D48"/>
    <mergeCell ref="B55:D55"/>
    <mergeCell ref="A60:D60"/>
    <mergeCell ref="B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A12" sqref="A1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47" t="s">
        <v>2</v>
      </c>
      <c r="B2" s="47"/>
      <c r="C2" s="47"/>
      <c r="D2" s="47"/>
    </row>
    <row r="3" spans="1:14" x14ac:dyDescent="0.25">
      <c r="A3" s="3">
        <f>14000.16+21394.2</f>
        <v>35394.36</v>
      </c>
      <c r="B3" s="32" t="s">
        <v>26</v>
      </c>
      <c r="C3" s="32"/>
      <c r="D3" s="32"/>
    </row>
    <row r="4" spans="1:14" x14ac:dyDescent="0.25">
      <c r="A4" s="3">
        <v>26622.18</v>
      </c>
      <c r="B4" s="69" t="s">
        <v>34</v>
      </c>
      <c r="C4" s="69"/>
      <c r="D4" s="69"/>
    </row>
    <row r="5" spans="1:14" x14ac:dyDescent="0.25">
      <c r="A5" s="3">
        <v>14198.08</v>
      </c>
      <c r="B5" s="32" t="s">
        <v>11</v>
      </c>
      <c r="C5" s="32"/>
      <c r="D5" s="32"/>
    </row>
    <row r="6" spans="1:14" x14ac:dyDescent="0.25">
      <c r="A6" s="3">
        <f>3700</f>
        <v>3700</v>
      </c>
      <c r="B6" s="42" t="s">
        <v>8</v>
      </c>
      <c r="C6" s="42"/>
      <c r="D6" s="42"/>
    </row>
    <row r="7" spans="1:14" x14ac:dyDescent="0.25">
      <c r="A7" s="3">
        <f>4566.88</f>
        <v>4566.88</v>
      </c>
      <c r="B7" s="42" t="s">
        <v>7</v>
      </c>
      <c r="C7" s="42"/>
      <c r="D7" s="42"/>
    </row>
    <row r="8" spans="1:14" x14ac:dyDescent="0.25">
      <c r="A8" s="8">
        <v>115796.29999999999</v>
      </c>
      <c r="B8" s="42" t="s">
        <v>13</v>
      </c>
      <c r="C8" s="42"/>
      <c r="D8" s="42"/>
      <c r="K8" s="14"/>
      <c r="L8" s="14"/>
      <c r="N8" s="14"/>
    </row>
    <row r="9" spans="1:14" x14ac:dyDescent="0.25">
      <c r="A9" s="8">
        <v>49938.04</v>
      </c>
      <c r="B9" s="42" t="s">
        <v>12</v>
      </c>
      <c r="C9" s="42"/>
      <c r="D9" s="42"/>
      <c r="J9" s="14"/>
      <c r="K9" s="14"/>
      <c r="L9" s="14"/>
      <c r="M9" s="14"/>
    </row>
    <row r="10" spans="1:14" x14ac:dyDescent="0.25">
      <c r="A10" s="8">
        <v>59580.086528735643</v>
      </c>
      <c r="B10" s="42" t="s">
        <v>14</v>
      </c>
      <c r="C10" s="42"/>
      <c r="D10" s="42"/>
      <c r="K10" s="14"/>
      <c r="L10" s="14"/>
      <c r="M10" s="14"/>
    </row>
    <row r="11" spans="1:14" x14ac:dyDescent="0.25">
      <c r="A11" s="7">
        <f>SUM(A3:A10)</f>
        <v>309795.92652873567</v>
      </c>
      <c r="B11" s="63" t="s">
        <v>3</v>
      </c>
      <c r="C11" s="63"/>
      <c r="D11" s="63"/>
    </row>
    <row r="16" spans="1:14" x14ac:dyDescent="0.25">
      <c r="G16" s="15"/>
      <c r="H16" s="15"/>
    </row>
    <row r="17" spans="9:11" x14ac:dyDescent="0.25">
      <c r="I17" s="16"/>
      <c r="J17" s="16"/>
      <c r="K17" s="16"/>
    </row>
    <row r="18" spans="9:11" x14ac:dyDescent="0.25">
      <c r="I18" s="16"/>
      <c r="J18" s="16"/>
      <c r="K18" s="16"/>
    </row>
    <row r="19" spans="9:11" x14ac:dyDescent="0.25">
      <c r="I19" s="16"/>
      <c r="J19" s="16"/>
      <c r="K19" s="16"/>
    </row>
    <row r="20" spans="9:11" x14ac:dyDescent="0.25">
      <c r="I20" s="16"/>
      <c r="J20" s="16"/>
      <c r="K20" s="16"/>
    </row>
    <row r="21" spans="9:11" x14ac:dyDescent="0.25">
      <c r="I21" s="16"/>
      <c r="J21" s="16"/>
      <c r="K21" s="16"/>
    </row>
    <row r="22" spans="9:11" x14ac:dyDescent="0.25">
      <c r="I22" s="16"/>
      <c r="J22" s="16"/>
      <c r="K22" s="16"/>
    </row>
    <row r="23" spans="9:11" x14ac:dyDescent="0.25">
      <c r="I23" s="16"/>
      <c r="J23" s="16"/>
      <c r="K23" s="16"/>
    </row>
    <row r="24" spans="9:11" x14ac:dyDescent="0.25">
      <c r="I24" s="16"/>
      <c r="J24" s="16"/>
      <c r="K24" s="16"/>
    </row>
    <row r="25" spans="9:11" x14ac:dyDescent="0.25">
      <c r="I25" s="16"/>
      <c r="J25" s="16"/>
      <c r="K25" s="16"/>
    </row>
  </sheetData>
  <mergeCells count="10">
    <mergeCell ref="B11:D11"/>
    <mergeCell ref="A2:D2"/>
    <mergeCell ref="B6:D6"/>
    <mergeCell ref="B7:D7"/>
    <mergeCell ref="B8:D8"/>
    <mergeCell ref="B9:D9"/>
    <mergeCell ref="B10:D10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2019-12-19T11:44:42Z</dcterms:modified>
</cp:coreProperties>
</file>