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9\сайт\ноябрь\"/>
    </mc:Choice>
  </mc:AlternateContent>
  <bookViews>
    <workbookView xWindow="0" yWindow="0" windowWidth="13965" windowHeight="6735"/>
  </bookViews>
  <sheets>
    <sheet name="Работа проектов и служб" sheetId="1" r:id="rId1"/>
    <sheet name="Организация чудес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73" i="1" l="1"/>
  <c r="A46" i="1"/>
  <c r="A18" i="1"/>
  <c r="A11" i="4"/>
  <c r="A4" i="4" l="1"/>
  <c r="A65" i="1" l="1"/>
  <c r="A89" i="1"/>
  <c r="A28" i="1" l="1"/>
  <c r="A15" i="1"/>
  <c r="A10" i="1"/>
  <c r="A20" i="1" l="1"/>
  <c r="A37" i="1" l="1"/>
  <c r="A12" i="1" l="1"/>
  <c r="A58" i="1"/>
  <c r="A82" i="1"/>
  <c r="A111" i="1"/>
  <c r="A105" i="1"/>
  <c r="A97" i="1"/>
  <c r="A74" i="1"/>
  <c r="A49" i="1"/>
  <c r="D3" i="1" l="1"/>
</calcChain>
</file>

<file path=xl/sharedStrings.xml><?xml version="1.0" encoding="utf-8"?>
<sst xmlns="http://schemas.openxmlformats.org/spreadsheetml/2006/main" count="108" uniqueCount="64">
  <si>
    <t>проект "Больничные мамы"</t>
  </si>
  <si>
    <t>Итого по проекту</t>
  </si>
  <si>
    <t>общие расходы</t>
  </si>
  <si>
    <t>итого расходов</t>
  </si>
  <si>
    <t>проект "Рядом с мамой"</t>
  </si>
  <si>
    <t>проект "Донорство ума"</t>
  </si>
  <si>
    <t>проект "В домике"</t>
  </si>
  <si>
    <t>услуги операторов связи: работа горячей линии, доступ в интернет в офисе</t>
  </si>
  <si>
    <t>коммунальные платежи за офис</t>
  </si>
  <si>
    <t>проект "Стань Дедом Морозом!"</t>
  </si>
  <si>
    <t>проект "Вернуть будущее"</t>
  </si>
  <si>
    <t>банковское обслуживание</t>
  </si>
  <si>
    <t xml:space="preserve">бухгалтерское обслуживание </t>
  </si>
  <si>
    <t xml:space="preserve">управление фондом </t>
  </si>
  <si>
    <t>страховые взносы и НДФЛ</t>
  </si>
  <si>
    <t>расходы на содержание проекта (з/п координатора)</t>
  </si>
  <si>
    <t>расходы на содержание проекта (пропаганда и финансирование чудес)</t>
  </si>
  <si>
    <t>проект "Больше жизни"</t>
  </si>
  <si>
    <t>Служба качества жизни (СКЖ)</t>
  </si>
  <si>
    <t>Служба проката</t>
  </si>
  <si>
    <t>Служба сохранения семей</t>
  </si>
  <si>
    <t>Служба заботы</t>
  </si>
  <si>
    <t>расходы на содержание проекта (з/п координатора) - финансируется за счет АНО "Сами"</t>
  </si>
  <si>
    <t>оплата услуг сиделок, сопровождающих детей в стационарах</t>
  </si>
  <si>
    <t>средства гигиены, детское питание и медикаменты для подопечных проекта</t>
  </si>
  <si>
    <t>продукты для подопечных проекта</t>
  </si>
  <si>
    <t>транспортные расходы (з/п водителя, ТО, ГСМ, такси)</t>
  </si>
  <si>
    <t>проект "Скорая чудес"</t>
  </si>
  <si>
    <t>оплата услуг специалистов службы (координатор семей, психологи, юрист, соц.работник) - средства
Фонда президентских грантов</t>
  </si>
  <si>
    <t>доставка биообразцов потенциальных доноров на HLA-типирование в г. Казань и в г. Москва</t>
  </si>
  <si>
    <t>оплата услуг сиделок, сопровождающих детей с неизлечимыми заболеваниями на дому</t>
  </si>
  <si>
    <t>канцелярия, вода, офисная орг.техника и ее обслуживание (в т.ч. ПО)</t>
  </si>
  <si>
    <t>аренда квартир для подопечных проекта</t>
  </si>
  <si>
    <t>мебель и бытовые принадлежности для подопечных проекта</t>
  </si>
  <si>
    <t>расходы на содержание проекта (координация волонтеров)</t>
  </si>
  <si>
    <t>расходы на содержание проекта (з/п кураторов)</t>
  </si>
  <si>
    <t>пробирки для забора биообразцов потенциальных доноров</t>
  </si>
  <si>
    <t>печать полиграфической продукции</t>
  </si>
  <si>
    <t>расходы на ГСМ и такси для поездок СКЖ по г.Перми и в территории края</t>
  </si>
  <si>
    <t>благоустройство ДДИ в п.Рудничный (прогулочная площадка, поручни, каталки)</t>
  </si>
  <si>
    <t>авиабилеты в г.Москва из г.Пермь на обследование для подопечной Жанны Аликиной и её сопровождающей мамы</t>
  </si>
  <si>
    <t>контуры к ИВЛ для подопечной Дианы Бобылевой</t>
  </si>
  <si>
    <t>доставка биообразцов пациентов детского онкоцентра</t>
  </si>
  <si>
    <t>полиграфическая продукция</t>
  </si>
  <si>
    <t>шприцы для подопечного Егора Ильина</t>
  </si>
  <si>
    <t>фильтры для подопечной Лизы Завьяловой</t>
  </si>
  <si>
    <t>питание "Нутризон" для подопечного Саши Лушникова</t>
  </si>
  <si>
    <t>авиабилеты в г.Москва из г.Пермь и обратно на обследование для подопечного Саши Аскарова и его сопровождающей мамы</t>
  </si>
  <si>
    <t>гастростомическая трубка для подопечной Лизы Завьяловой</t>
  </si>
  <si>
    <t>ж/д в г.Москва из г.Пермь на обследование для подопечной Дианы Овчинниковой и её сопровождающей мамы</t>
  </si>
  <si>
    <t>расходы на проведение фандрайзингового мероприятия "Тёплый забег"</t>
  </si>
  <si>
    <t>исполнение желаний подопечных СКЖ</t>
  </si>
  <si>
    <t>расходы на организацию конференции "Аппаратные методики в паллиативной медицине"</t>
  </si>
  <si>
    <t>расходы на проведение фандрайзингового йога-марафона "Дышать"</t>
  </si>
  <si>
    <t>заработная плата сотрудников СКЖ</t>
  </si>
  <si>
    <t>сопровождение подопечных СКЖ узкими специалистами</t>
  </si>
  <si>
    <t>расходы на ГСМ и такси для поездок к подопечным в территории края</t>
  </si>
  <si>
    <t>покупка офисной техники</t>
  </si>
  <si>
    <t>расходные материалы для прокатного оборудования</t>
  </si>
  <si>
    <t>организация участия воспитанников ДДИ в г.Оса в мероприятии "Тёплый забег"</t>
  </si>
  <si>
    <t>тутор для воспитанницы ЦПД г.Перми</t>
  </si>
  <si>
    <t>Расходы благотворительного фонда "Дедморозим" // ноябрь 2019</t>
  </si>
  <si>
    <t>Потрачено в ноябре на помощь подопечным фонда "Дедморозим"</t>
  </si>
  <si>
    <t>средства гигиены и питание для подопечной Арины Сунцовой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</si>
</sst>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Fill="1" applyBorder="1"/>
    <xf numFmtId="2" fontId="0" fillId="4" borderId="1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/>
    <xf numFmtId="2" fontId="0" fillId="4" borderId="1" xfId="0" applyNumberFormat="1" applyFill="1" applyBorder="1" applyAlignment="1">
      <alignment vertical="center"/>
    </xf>
    <xf numFmtId="0" fontId="0" fillId="5" borderId="2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2" fontId="0" fillId="0" borderId="0" xfId="0" applyNumberFormat="1" applyBorder="1"/>
    <xf numFmtId="2" fontId="4" fillId="4" borderId="1" xfId="0" applyNumberFormat="1" applyFont="1" applyFill="1" applyBorder="1" applyAlignment="1">
      <alignment vertical="center"/>
    </xf>
    <xf numFmtId="2" fontId="4" fillId="4" borderId="1" xfId="0" applyNumberFormat="1" applyFont="1" applyFill="1" applyBorder="1"/>
    <xf numFmtId="164" fontId="3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2" fontId="0" fillId="0" borderId="0" xfId="0" applyNumberForma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left" wrapText="1"/>
    </xf>
    <xf numFmtId="0" fontId="0" fillId="6" borderId="2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0" fillId="5" borderId="2" xfId="0" applyFill="1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5" borderId="1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1"/>
  <sheetViews>
    <sheetView tabSelected="1" workbookViewId="0">
      <selection sqref="A1:D1"/>
    </sheetView>
  </sheetViews>
  <sheetFormatPr defaultColWidth="8.85546875" defaultRowHeight="15" x14ac:dyDescent="0.25"/>
  <cols>
    <col min="1" max="1" width="13.7109375" style="16" customWidth="1"/>
    <col min="2" max="2" width="23.7109375" customWidth="1"/>
    <col min="3" max="3" width="35.28515625" customWidth="1"/>
    <col min="4" max="4" width="26" customWidth="1"/>
    <col min="6" max="6" width="18.85546875" customWidth="1"/>
    <col min="8" max="8" width="18.85546875" customWidth="1"/>
  </cols>
  <sheetData>
    <row r="1" spans="1:41" ht="15.75" x14ac:dyDescent="0.25">
      <c r="A1" s="57" t="s">
        <v>61</v>
      </c>
      <c r="B1" s="57"/>
      <c r="C1" s="57"/>
      <c r="D1" s="57"/>
    </row>
    <row r="2" spans="1:41" x14ac:dyDescent="0.25">
      <c r="A2" s="28"/>
      <c r="B2" s="1"/>
      <c r="C2" s="1"/>
      <c r="D2" s="1"/>
    </row>
    <row r="3" spans="1:41" x14ac:dyDescent="0.25">
      <c r="A3" s="59" t="s">
        <v>62</v>
      </c>
      <c r="B3" s="59"/>
      <c r="C3" s="59"/>
      <c r="D3" s="25">
        <f>A12+A20+A37+A49+A58+A65+A74+A82+A89+A97+A105+A111+'Организация чудес'!A11</f>
        <v>3608789.3993333336</v>
      </c>
    </row>
    <row r="4" spans="1:41" x14ac:dyDescent="0.25">
      <c r="C4" s="1"/>
      <c r="D4" s="1"/>
    </row>
    <row r="5" spans="1:41" x14ac:dyDescent="0.25">
      <c r="A5" s="32" t="s">
        <v>10</v>
      </c>
      <c r="B5" s="32"/>
      <c r="C5" s="32"/>
      <c r="D5" s="32"/>
    </row>
    <row r="6" spans="1:41" ht="15" customHeight="1" x14ac:dyDescent="0.25">
      <c r="A6" s="3">
        <v>50000</v>
      </c>
      <c r="B6" s="48" t="s">
        <v>39</v>
      </c>
      <c r="C6" s="49"/>
      <c r="D6" s="50"/>
    </row>
    <row r="7" spans="1:41" ht="15" customHeight="1" x14ac:dyDescent="0.25">
      <c r="A7" s="3">
        <v>22500</v>
      </c>
      <c r="B7" s="48" t="s">
        <v>32</v>
      </c>
      <c r="C7" s="49"/>
      <c r="D7" s="50"/>
    </row>
    <row r="8" spans="1:41" x14ac:dyDescent="0.25">
      <c r="A8" s="8">
        <v>17783.966666666667</v>
      </c>
      <c r="B8" s="35" t="s">
        <v>15</v>
      </c>
      <c r="C8" s="35"/>
      <c r="D8" s="35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1" x14ac:dyDescent="0.25">
      <c r="A9" s="8">
        <v>55157.75</v>
      </c>
      <c r="B9" s="35" t="s">
        <v>35</v>
      </c>
      <c r="C9" s="35"/>
      <c r="D9" s="35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1" x14ac:dyDescent="0.25">
      <c r="A10" s="8">
        <f>24500</f>
        <v>24500</v>
      </c>
      <c r="B10" s="35" t="s">
        <v>16</v>
      </c>
      <c r="C10" s="35"/>
      <c r="D10" s="35"/>
      <c r="H10" s="17"/>
      <c r="I10" s="12"/>
      <c r="J10" s="13"/>
      <c r="K10" s="13"/>
      <c r="L10" s="13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</row>
    <row r="11" spans="1:41" x14ac:dyDescent="0.25">
      <c r="A11" s="8">
        <v>43645.923500000004</v>
      </c>
      <c r="B11" s="33" t="s">
        <v>14</v>
      </c>
      <c r="C11" s="33"/>
      <c r="D11" s="33"/>
      <c r="H11" s="17"/>
      <c r="I11" s="12"/>
      <c r="J11" s="13"/>
      <c r="K11" s="13"/>
      <c r="L11" s="13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</row>
    <row r="12" spans="1:41" x14ac:dyDescent="0.25">
      <c r="A12" s="6">
        <f>SUM(A7:A11)</f>
        <v>163587.64016666668</v>
      </c>
      <c r="B12" s="34" t="s">
        <v>1</v>
      </c>
      <c r="C12" s="34"/>
      <c r="D12" s="34"/>
      <c r="H12" s="17"/>
      <c r="I12" s="12"/>
      <c r="J12" s="13"/>
      <c r="K12" s="13"/>
      <c r="L12" s="13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</row>
    <row r="13" spans="1:41" x14ac:dyDescent="0.25">
      <c r="H13" s="17"/>
      <c r="I13" s="12"/>
      <c r="J13" s="13"/>
      <c r="K13" s="13"/>
      <c r="L13" s="13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</row>
    <row r="14" spans="1:41" x14ac:dyDescent="0.25">
      <c r="A14" s="32" t="s">
        <v>5</v>
      </c>
      <c r="B14" s="32"/>
      <c r="C14" s="32"/>
      <c r="D14" s="32"/>
      <c r="H14" s="17"/>
      <c r="I14" s="12"/>
      <c r="J14" s="13"/>
      <c r="K14" s="13"/>
      <c r="L14" s="13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</row>
    <row r="15" spans="1:41" x14ac:dyDescent="0.25">
      <c r="A15" s="3">
        <f>11812.68+5736.78+5419.44</f>
        <v>22968.899999999998</v>
      </c>
      <c r="B15" s="39" t="s">
        <v>29</v>
      </c>
      <c r="C15" s="40"/>
      <c r="D15" s="41"/>
      <c r="H15" s="17"/>
      <c r="I15" s="12"/>
      <c r="J15" s="13"/>
      <c r="K15" s="13"/>
      <c r="L15" s="13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</row>
    <row r="16" spans="1:41" x14ac:dyDescent="0.25">
      <c r="A16" s="3">
        <v>6500</v>
      </c>
      <c r="B16" s="39" t="s">
        <v>36</v>
      </c>
      <c r="C16" s="40"/>
      <c r="D16" s="41"/>
      <c r="H16" s="17"/>
      <c r="I16" s="12"/>
      <c r="J16" s="13"/>
      <c r="K16" s="13"/>
      <c r="L16" s="13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</row>
    <row r="17" spans="1:41" x14ac:dyDescent="0.25">
      <c r="A17" s="8">
        <v>15260.875</v>
      </c>
      <c r="B17" s="35" t="s">
        <v>15</v>
      </c>
      <c r="C17" s="35"/>
      <c r="D17" s="35"/>
      <c r="H17" s="17"/>
      <c r="I17" s="12"/>
      <c r="J17" s="13"/>
      <c r="K17" s="13"/>
      <c r="L17" s="13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</row>
    <row r="18" spans="1:41" x14ac:dyDescent="0.25">
      <c r="A18" s="8">
        <f>7461.27</f>
        <v>7461.27</v>
      </c>
      <c r="B18" s="35" t="s">
        <v>16</v>
      </c>
      <c r="C18" s="35"/>
      <c r="D18" s="35"/>
      <c r="H18" s="17"/>
      <c r="I18" s="12"/>
      <c r="J18" s="13"/>
      <c r="K18" s="13"/>
      <c r="L18" s="13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</row>
    <row r="19" spans="1:41" x14ac:dyDescent="0.25">
      <c r="A19" s="8">
        <v>12666.57</v>
      </c>
      <c r="B19" s="33" t="s">
        <v>14</v>
      </c>
      <c r="C19" s="33"/>
      <c r="D19" s="33"/>
      <c r="H19" s="17"/>
      <c r="I19" s="12"/>
      <c r="J19" s="13"/>
      <c r="K19" s="13"/>
      <c r="L19" s="13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</row>
    <row r="20" spans="1:41" x14ac:dyDescent="0.25">
      <c r="A20" s="7">
        <f>SUM(A15:A19)</f>
        <v>64857.614999999998</v>
      </c>
      <c r="B20" s="58" t="s">
        <v>1</v>
      </c>
      <c r="C20" s="58"/>
      <c r="D20" s="58"/>
      <c r="H20" s="17"/>
      <c r="I20" s="12"/>
      <c r="J20" s="13"/>
      <c r="K20" s="13"/>
      <c r="L20" s="13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</row>
    <row r="21" spans="1:41" x14ac:dyDescent="0.25">
      <c r="H21" s="17"/>
      <c r="I21" s="12"/>
      <c r="J21" s="13"/>
      <c r="K21" s="13"/>
      <c r="L21" s="13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</row>
    <row r="22" spans="1:41" x14ac:dyDescent="0.25">
      <c r="A22" s="32" t="s">
        <v>27</v>
      </c>
      <c r="B22" s="32"/>
      <c r="C22" s="32"/>
      <c r="D22" s="32"/>
      <c r="F22" s="9"/>
      <c r="G22" s="9"/>
      <c r="H22" s="11"/>
      <c r="I22" s="11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</row>
    <row r="23" spans="1:41" x14ac:dyDescent="0.25">
      <c r="A23" s="23">
        <v>40000</v>
      </c>
      <c r="B23" s="63" t="s">
        <v>41</v>
      </c>
      <c r="C23" s="64"/>
      <c r="D23" s="65"/>
      <c r="F23" s="9"/>
      <c r="G23" s="9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</row>
    <row r="24" spans="1:41" x14ac:dyDescent="0.25">
      <c r="A24" s="23">
        <v>19964</v>
      </c>
      <c r="B24" s="29" t="s">
        <v>46</v>
      </c>
      <c r="C24" s="30"/>
      <c r="D24" s="31"/>
      <c r="F24" s="9"/>
      <c r="G24" s="9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</row>
    <row r="25" spans="1:41" ht="30.75" customHeight="1" x14ac:dyDescent="0.25">
      <c r="A25" s="23">
        <v>19671.849999999999</v>
      </c>
      <c r="B25" s="63" t="s">
        <v>63</v>
      </c>
      <c r="C25" s="64"/>
      <c r="D25" s="65"/>
      <c r="F25" s="22"/>
      <c r="G25" s="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</row>
    <row r="26" spans="1:41" ht="30.75" customHeight="1" x14ac:dyDescent="0.25">
      <c r="A26" s="23">
        <v>16352</v>
      </c>
      <c r="B26" s="29" t="s">
        <v>47</v>
      </c>
      <c r="C26" s="30"/>
      <c r="D26" s="31"/>
      <c r="F26" s="9"/>
      <c r="G26" s="9"/>
    </row>
    <row r="27" spans="1:41" x14ac:dyDescent="0.25">
      <c r="A27" s="23">
        <v>11144</v>
      </c>
      <c r="B27" s="29" t="s">
        <v>44</v>
      </c>
      <c r="C27" s="30"/>
      <c r="D27" s="31"/>
      <c r="F27" s="22"/>
      <c r="G27" s="9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</row>
    <row r="28" spans="1:41" ht="15" customHeight="1" x14ac:dyDescent="0.25">
      <c r="A28" s="23">
        <f>5562.76+4884.32+2201.52</f>
        <v>12648.6</v>
      </c>
      <c r="B28" s="39" t="s">
        <v>42</v>
      </c>
      <c r="C28" s="40"/>
      <c r="D28" s="41"/>
      <c r="F28" s="9"/>
      <c r="G28" s="9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</row>
    <row r="29" spans="1:41" ht="30.75" customHeight="1" x14ac:dyDescent="0.25">
      <c r="A29" s="23">
        <v>10767.4</v>
      </c>
      <c r="B29" s="29" t="s">
        <v>49</v>
      </c>
      <c r="C29" s="30"/>
      <c r="D29" s="31"/>
      <c r="F29" s="22"/>
      <c r="G29" s="9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</row>
    <row r="30" spans="1:41" ht="15" customHeight="1" x14ac:dyDescent="0.25">
      <c r="A30" s="24">
        <v>10400</v>
      </c>
      <c r="B30" s="29" t="s">
        <v>45</v>
      </c>
      <c r="C30" s="30"/>
      <c r="D30" s="31"/>
      <c r="F30" s="9"/>
      <c r="G30" s="9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</row>
    <row r="31" spans="1:41" ht="30" customHeight="1" x14ac:dyDescent="0.25">
      <c r="A31" s="23">
        <v>4659</v>
      </c>
      <c r="B31" s="29" t="s">
        <v>40</v>
      </c>
      <c r="C31" s="30"/>
      <c r="D31" s="31"/>
      <c r="F31" s="9"/>
      <c r="G31" s="9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</row>
    <row r="32" spans="1:41" x14ac:dyDescent="0.25">
      <c r="A32" s="24">
        <v>3026.4</v>
      </c>
      <c r="B32" s="29" t="s">
        <v>43</v>
      </c>
      <c r="C32" s="30"/>
      <c r="D32" s="31"/>
      <c r="F32" s="9"/>
      <c r="G32" s="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</row>
    <row r="33" spans="1:41" x14ac:dyDescent="0.25">
      <c r="A33" s="24">
        <v>2796</v>
      </c>
      <c r="B33" s="29" t="s">
        <v>48</v>
      </c>
      <c r="C33" s="30"/>
      <c r="D33" s="31"/>
      <c r="F33" s="9"/>
      <c r="G33" s="9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</row>
    <row r="34" spans="1:41" ht="15" customHeight="1" x14ac:dyDescent="0.25">
      <c r="A34" s="8">
        <v>15260.875</v>
      </c>
      <c r="B34" s="35" t="s">
        <v>15</v>
      </c>
      <c r="C34" s="35"/>
      <c r="D34" s="35"/>
      <c r="F34" s="10"/>
    </row>
    <row r="35" spans="1:41" x14ac:dyDescent="0.25">
      <c r="A35" s="8">
        <v>21931.64</v>
      </c>
      <c r="B35" s="35" t="s">
        <v>16</v>
      </c>
      <c r="C35" s="35"/>
      <c r="D35" s="35"/>
      <c r="F35" s="10"/>
    </row>
    <row r="36" spans="1:41" x14ac:dyDescent="0.25">
      <c r="A36" s="8">
        <v>14193</v>
      </c>
      <c r="B36" s="33" t="s">
        <v>14</v>
      </c>
      <c r="C36" s="33"/>
      <c r="D36" s="33"/>
      <c r="F36" s="10"/>
    </row>
    <row r="37" spans="1:41" x14ac:dyDescent="0.25">
      <c r="A37" s="7">
        <f>SUM(A23:A36)</f>
        <v>202814.76500000001</v>
      </c>
      <c r="B37" s="58" t="s">
        <v>1</v>
      </c>
      <c r="C37" s="58"/>
      <c r="D37" s="58"/>
      <c r="F37" s="10"/>
    </row>
    <row r="38" spans="1:41" x14ac:dyDescent="0.25">
      <c r="F38" s="10"/>
    </row>
    <row r="39" spans="1:41" x14ac:dyDescent="0.25">
      <c r="A39" s="32" t="s">
        <v>17</v>
      </c>
      <c r="B39" s="32"/>
      <c r="C39" s="32"/>
      <c r="D39" s="32"/>
      <c r="F39" s="10"/>
    </row>
    <row r="40" spans="1:41" s="26" customFormat="1" x14ac:dyDescent="0.25">
      <c r="A40" s="18">
        <v>673280.65</v>
      </c>
      <c r="B40" s="60" t="s">
        <v>50</v>
      </c>
      <c r="C40" s="61"/>
      <c r="D40" s="62"/>
      <c r="F40" s="27"/>
    </row>
    <row r="41" spans="1:41" s="26" customFormat="1" x14ac:dyDescent="0.25">
      <c r="A41" s="18">
        <v>12000</v>
      </c>
      <c r="B41" s="60" t="s">
        <v>53</v>
      </c>
      <c r="C41" s="61"/>
      <c r="D41" s="62"/>
      <c r="F41" s="27"/>
    </row>
    <row r="42" spans="1:41" s="26" customFormat="1" ht="15" customHeight="1" x14ac:dyDescent="0.25">
      <c r="A42" s="18">
        <v>6446</v>
      </c>
      <c r="B42" s="60" t="s">
        <v>52</v>
      </c>
      <c r="C42" s="61"/>
      <c r="D42" s="62"/>
      <c r="F42" s="27"/>
    </row>
    <row r="43" spans="1:41" s="26" customFormat="1" ht="15" customHeight="1" x14ac:dyDescent="0.25">
      <c r="A43" s="18">
        <v>3360</v>
      </c>
      <c r="B43" s="60" t="s">
        <v>37</v>
      </c>
      <c r="C43" s="61"/>
      <c r="D43" s="62"/>
      <c r="F43" s="27"/>
    </row>
    <row r="44" spans="1:41" s="26" customFormat="1" ht="15" customHeight="1" x14ac:dyDescent="0.25">
      <c r="A44" s="18">
        <v>3353</v>
      </c>
      <c r="B44" s="60" t="s">
        <v>51</v>
      </c>
      <c r="C44" s="61"/>
      <c r="D44" s="62"/>
      <c r="F44" s="27"/>
    </row>
    <row r="45" spans="1:41" ht="15" customHeight="1" x14ac:dyDescent="0.25">
      <c r="A45" s="8">
        <v>45482.39</v>
      </c>
      <c r="B45" s="35" t="s">
        <v>15</v>
      </c>
      <c r="C45" s="35"/>
      <c r="D45" s="35"/>
      <c r="F45" s="10"/>
    </row>
    <row r="46" spans="1:41" ht="15" customHeight="1" x14ac:dyDescent="0.25">
      <c r="A46" s="8">
        <f>20931.64</f>
        <v>20931.64</v>
      </c>
      <c r="B46" s="35" t="s">
        <v>16</v>
      </c>
      <c r="C46" s="35"/>
      <c r="D46" s="35"/>
      <c r="F46" s="10"/>
    </row>
    <row r="47" spans="1:41" ht="15" customHeight="1" x14ac:dyDescent="0.25">
      <c r="A47" s="8">
        <v>35133.75</v>
      </c>
      <c r="B47" s="35" t="s">
        <v>34</v>
      </c>
      <c r="C47" s="35"/>
      <c r="D47" s="35"/>
      <c r="F47" s="10"/>
    </row>
    <row r="48" spans="1:41" x14ac:dyDescent="0.25">
      <c r="A48" s="8">
        <v>38751.57</v>
      </c>
      <c r="B48" s="33" t="s">
        <v>14</v>
      </c>
      <c r="C48" s="33"/>
      <c r="D48" s="33"/>
    </row>
    <row r="49" spans="1:4" x14ac:dyDescent="0.25">
      <c r="A49" s="7">
        <f>SUM(A40:A48)</f>
        <v>838739</v>
      </c>
      <c r="B49" s="51" t="s">
        <v>1</v>
      </c>
      <c r="C49" s="52"/>
      <c r="D49" s="53"/>
    </row>
    <row r="50" spans="1:4" s="11" customFormat="1" x14ac:dyDescent="0.25">
      <c r="A50" s="12"/>
      <c r="B50" s="13"/>
      <c r="C50" s="13"/>
      <c r="D50" s="13"/>
    </row>
    <row r="51" spans="1:4" s="11" customFormat="1" x14ac:dyDescent="0.25">
      <c r="A51" s="32" t="s">
        <v>18</v>
      </c>
      <c r="B51" s="32"/>
      <c r="C51" s="32"/>
      <c r="D51" s="32"/>
    </row>
    <row r="52" spans="1:4" s="11" customFormat="1" ht="15" customHeight="1" x14ac:dyDescent="0.25">
      <c r="A52" s="3">
        <v>820000</v>
      </c>
      <c r="B52" s="66" t="s">
        <v>54</v>
      </c>
      <c r="C52" s="66"/>
      <c r="D52" s="67"/>
    </row>
    <row r="53" spans="1:4" s="11" customFormat="1" ht="15" customHeight="1" x14ac:dyDescent="0.25">
      <c r="A53" s="3">
        <v>31747</v>
      </c>
      <c r="B53" s="66" t="s">
        <v>38</v>
      </c>
      <c r="C53" s="66"/>
      <c r="D53" s="67"/>
    </row>
    <row r="54" spans="1:4" s="11" customFormat="1" ht="15" customHeight="1" x14ac:dyDescent="0.25">
      <c r="A54" s="3">
        <v>3532.5</v>
      </c>
      <c r="B54" s="66" t="s">
        <v>55</v>
      </c>
      <c r="C54" s="66"/>
      <c r="D54" s="67"/>
    </row>
    <row r="55" spans="1:4" s="11" customFormat="1" x14ac:dyDescent="0.25">
      <c r="A55" s="36" t="s">
        <v>22</v>
      </c>
      <c r="B55" s="37"/>
      <c r="C55" s="37"/>
      <c r="D55" s="38"/>
    </row>
    <row r="56" spans="1:4" s="11" customFormat="1" x14ac:dyDescent="0.25">
      <c r="A56" s="8">
        <v>20931.64</v>
      </c>
      <c r="B56" s="35" t="s">
        <v>16</v>
      </c>
      <c r="C56" s="35"/>
      <c r="D56" s="35"/>
    </row>
    <row r="57" spans="1:4" s="11" customFormat="1" x14ac:dyDescent="0.25">
      <c r="A57" s="8">
        <v>9335.7400000000016</v>
      </c>
      <c r="B57" s="33" t="s">
        <v>14</v>
      </c>
      <c r="C57" s="33"/>
      <c r="D57" s="33"/>
    </row>
    <row r="58" spans="1:4" s="11" customFormat="1" x14ac:dyDescent="0.25">
      <c r="A58" s="7">
        <f>SUM(A52:A57)</f>
        <v>885546.88</v>
      </c>
      <c r="B58" s="51" t="s">
        <v>1</v>
      </c>
      <c r="C58" s="52"/>
      <c r="D58" s="53"/>
    </row>
    <row r="59" spans="1:4" s="11" customFormat="1" x14ac:dyDescent="0.25">
      <c r="A59" s="12"/>
      <c r="B59" s="13"/>
      <c r="C59" s="13"/>
      <c r="D59" s="13"/>
    </row>
    <row r="60" spans="1:4" s="11" customFormat="1" x14ac:dyDescent="0.25">
      <c r="A60" s="32" t="s">
        <v>19</v>
      </c>
      <c r="B60" s="32"/>
      <c r="C60" s="32"/>
      <c r="D60" s="32"/>
    </row>
    <row r="61" spans="1:4" s="11" customFormat="1" ht="15" customHeight="1" x14ac:dyDescent="0.25">
      <c r="A61" s="3">
        <v>60608</v>
      </c>
      <c r="B61" s="66" t="s">
        <v>58</v>
      </c>
      <c r="C61" s="66"/>
      <c r="D61" s="67"/>
    </row>
    <row r="62" spans="1:4" s="11" customFormat="1" ht="15" customHeight="1" x14ac:dyDescent="0.25">
      <c r="A62" s="36" t="s">
        <v>22</v>
      </c>
      <c r="B62" s="37"/>
      <c r="C62" s="37"/>
      <c r="D62" s="38"/>
    </row>
    <row r="63" spans="1:4" s="11" customFormat="1" x14ac:dyDescent="0.25">
      <c r="A63" s="8">
        <v>16931.64</v>
      </c>
      <c r="B63" s="35" t="s">
        <v>16</v>
      </c>
      <c r="C63" s="35"/>
      <c r="D63" s="35"/>
    </row>
    <row r="64" spans="1:4" s="11" customFormat="1" x14ac:dyDescent="0.25">
      <c r="A64" s="8">
        <v>6461.27</v>
      </c>
      <c r="B64" s="33" t="s">
        <v>14</v>
      </c>
      <c r="C64" s="33"/>
      <c r="D64" s="33"/>
    </row>
    <row r="65" spans="1:4" x14ac:dyDescent="0.25">
      <c r="A65" s="7">
        <f>SUM(A61:A64)</f>
        <v>84000.91</v>
      </c>
      <c r="B65" s="51" t="s">
        <v>1</v>
      </c>
      <c r="C65" s="52"/>
      <c r="D65" s="53"/>
    </row>
    <row r="66" spans="1:4" x14ac:dyDescent="0.25">
      <c r="A66" s="12"/>
      <c r="B66" s="13"/>
      <c r="C66" s="13"/>
      <c r="D66" s="13"/>
    </row>
    <row r="67" spans="1:4" x14ac:dyDescent="0.25">
      <c r="A67" s="32" t="s">
        <v>4</v>
      </c>
      <c r="B67" s="32"/>
      <c r="C67" s="32"/>
      <c r="D67" s="32"/>
    </row>
    <row r="68" spans="1:4" x14ac:dyDescent="0.25">
      <c r="A68" s="3">
        <v>27957.65</v>
      </c>
      <c r="B68" s="19" t="s">
        <v>24</v>
      </c>
      <c r="C68" s="20"/>
      <c r="D68" s="21"/>
    </row>
    <row r="69" spans="1:4" ht="15" customHeight="1" x14ac:dyDescent="0.25">
      <c r="A69" s="3">
        <v>26982</v>
      </c>
      <c r="B69" s="35" t="s">
        <v>33</v>
      </c>
      <c r="C69" s="35"/>
      <c r="D69" s="35"/>
    </row>
    <row r="70" spans="1:4" ht="17.25" customHeight="1" x14ac:dyDescent="0.25">
      <c r="A70" s="3">
        <v>9843.35</v>
      </c>
      <c r="B70" s="35" t="s">
        <v>25</v>
      </c>
      <c r="C70" s="35"/>
      <c r="D70" s="35"/>
    </row>
    <row r="71" spans="1:4" ht="15" customHeight="1" x14ac:dyDescent="0.25">
      <c r="A71" s="8">
        <v>13565</v>
      </c>
      <c r="B71" s="35" t="s">
        <v>15</v>
      </c>
      <c r="C71" s="35"/>
      <c r="D71" s="35"/>
    </row>
    <row r="72" spans="1:4" x14ac:dyDescent="0.25">
      <c r="A72" s="8">
        <v>16931.637083333335</v>
      </c>
      <c r="B72" s="35" t="s">
        <v>16</v>
      </c>
      <c r="C72" s="35"/>
      <c r="D72" s="35"/>
    </row>
    <row r="73" spans="1:4" x14ac:dyDescent="0.25">
      <c r="A73" s="8">
        <f>11637.8</f>
        <v>11637.8</v>
      </c>
      <c r="B73" s="33" t="s">
        <v>14</v>
      </c>
      <c r="C73" s="33"/>
      <c r="D73" s="33"/>
    </row>
    <row r="74" spans="1:4" x14ac:dyDescent="0.25">
      <c r="A74" s="6">
        <f>SUM(A68:A73)</f>
        <v>106917.43708333334</v>
      </c>
      <c r="B74" s="34" t="s">
        <v>1</v>
      </c>
      <c r="C74" s="34"/>
      <c r="D74" s="34"/>
    </row>
    <row r="75" spans="1:4" ht="16.5" customHeight="1" x14ac:dyDescent="0.25">
      <c r="A75" s="2"/>
      <c r="B75" s="5"/>
      <c r="C75" s="5"/>
      <c r="D75" s="4"/>
    </row>
    <row r="76" spans="1:4" ht="15.75" customHeight="1" x14ac:dyDescent="0.25">
      <c r="A76" s="32" t="s">
        <v>20</v>
      </c>
      <c r="B76" s="32"/>
      <c r="C76" s="32"/>
      <c r="D76" s="32"/>
    </row>
    <row r="77" spans="1:4" ht="15" customHeight="1" x14ac:dyDescent="0.25">
      <c r="A77" s="18">
        <v>75000</v>
      </c>
      <c r="B77" s="54" t="s">
        <v>28</v>
      </c>
      <c r="C77" s="55"/>
      <c r="D77" s="56"/>
    </row>
    <row r="78" spans="1:4" ht="15" customHeight="1" x14ac:dyDescent="0.25">
      <c r="A78" s="3">
        <v>7496.62</v>
      </c>
      <c r="B78" s="35" t="s">
        <v>56</v>
      </c>
      <c r="C78" s="35"/>
      <c r="D78" s="35"/>
    </row>
    <row r="79" spans="1:4" ht="15" customHeight="1" x14ac:dyDescent="0.25">
      <c r="A79" s="8">
        <v>13565</v>
      </c>
      <c r="B79" s="35" t="s">
        <v>15</v>
      </c>
      <c r="C79" s="35"/>
      <c r="D79" s="35"/>
    </row>
    <row r="80" spans="1:4" x14ac:dyDescent="0.25">
      <c r="A80" s="8">
        <v>16931.637083333335</v>
      </c>
      <c r="B80" s="35" t="s">
        <v>16</v>
      </c>
      <c r="C80" s="35"/>
      <c r="D80" s="35"/>
    </row>
    <row r="81" spans="1:4" x14ac:dyDescent="0.25">
      <c r="A81" s="8">
        <v>40258.49</v>
      </c>
      <c r="B81" s="33" t="s">
        <v>14</v>
      </c>
      <c r="C81" s="33"/>
      <c r="D81" s="33"/>
    </row>
    <row r="82" spans="1:4" x14ac:dyDescent="0.25">
      <c r="A82" s="6">
        <f>SUM(A77:A81)</f>
        <v>153251.74708333332</v>
      </c>
      <c r="B82" s="34" t="s">
        <v>1</v>
      </c>
      <c r="C82" s="34"/>
      <c r="D82" s="34"/>
    </row>
    <row r="83" spans="1:4" ht="14.25" customHeight="1" x14ac:dyDescent="0.25">
      <c r="A83" s="2"/>
      <c r="B83" s="5"/>
      <c r="C83" s="5"/>
      <c r="D83" s="4"/>
    </row>
    <row r="84" spans="1:4" ht="14.25" customHeight="1" x14ac:dyDescent="0.25">
      <c r="A84" s="32" t="s">
        <v>0</v>
      </c>
      <c r="B84" s="32"/>
      <c r="C84" s="32"/>
      <c r="D84" s="32"/>
    </row>
    <row r="85" spans="1:4" x14ac:dyDescent="0.25">
      <c r="A85" s="3">
        <v>36410</v>
      </c>
      <c r="B85" s="33" t="s">
        <v>57</v>
      </c>
      <c r="C85" s="33"/>
      <c r="D85" s="33"/>
    </row>
    <row r="86" spans="1:4" ht="15" customHeight="1" x14ac:dyDescent="0.25">
      <c r="A86" s="8">
        <v>17804.224999999999</v>
      </c>
      <c r="B86" s="35" t="s">
        <v>15</v>
      </c>
      <c r="C86" s="35"/>
      <c r="D86" s="35"/>
    </row>
    <row r="87" spans="1:4" x14ac:dyDescent="0.25">
      <c r="A87" s="8">
        <v>16931.637083333335</v>
      </c>
      <c r="B87" s="35" t="s">
        <v>16</v>
      </c>
      <c r="C87" s="35"/>
      <c r="D87" s="35"/>
    </row>
    <row r="88" spans="1:4" x14ac:dyDescent="0.25">
      <c r="A88" s="8">
        <v>13255.52</v>
      </c>
      <c r="B88" s="33" t="s">
        <v>14</v>
      </c>
      <c r="C88" s="33"/>
      <c r="D88" s="33"/>
    </row>
    <row r="89" spans="1:4" x14ac:dyDescent="0.25">
      <c r="A89" s="6">
        <f>SUM(A85:A88)</f>
        <v>84401.382083333345</v>
      </c>
      <c r="B89" s="34" t="s">
        <v>1</v>
      </c>
      <c r="C89" s="34"/>
      <c r="D89" s="34"/>
    </row>
    <row r="90" spans="1:4" x14ac:dyDescent="0.25">
      <c r="C90" s="1"/>
      <c r="D90" s="1"/>
    </row>
    <row r="91" spans="1:4" x14ac:dyDescent="0.25">
      <c r="A91" s="32" t="s">
        <v>21</v>
      </c>
      <c r="B91" s="32"/>
      <c r="C91" s="32"/>
      <c r="D91" s="32"/>
    </row>
    <row r="92" spans="1:4" x14ac:dyDescent="0.25">
      <c r="A92" s="3">
        <v>254471.94</v>
      </c>
      <c r="B92" s="33" t="s">
        <v>23</v>
      </c>
      <c r="C92" s="33"/>
      <c r="D92" s="33"/>
    </row>
    <row r="93" spans="1:4" x14ac:dyDescent="0.25">
      <c r="A93" s="3">
        <v>49639.59</v>
      </c>
      <c r="B93" s="33" t="s">
        <v>30</v>
      </c>
      <c r="C93" s="33"/>
      <c r="D93" s="33"/>
    </row>
    <row r="94" spans="1:4" x14ac:dyDescent="0.25">
      <c r="A94" s="8">
        <v>17804.224999999999</v>
      </c>
      <c r="B94" s="35" t="s">
        <v>15</v>
      </c>
      <c r="C94" s="35"/>
      <c r="D94" s="35"/>
    </row>
    <row r="95" spans="1:4" x14ac:dyDescent="0.25">
      <c r="A95" s="8">
        <v>16931.637083333335</v>
      </c>
      <c r="B95" s="35" t="s">
        <v>16</v>
      </c>
      <c r="C95" s="35"/>
      <c r="D95" s="35"/>
    </row>
    <row r="96" spans="1:4" x14ac:dyDescent="0.25">
      <c r="A96" s="8">
        <v>129307.28</v>
      </c>
      <c r="B96" s="33" t="s">
        <v>14</v>
      </c>
      <c r="C96" s="33"/>
      <c r="D96" s="33"/>
    </row>
    <row r="97" spans="1:4" ht="15" customHeight="1" x14ac:dyDescent="0.25">
      <c r="A97" s="6">
        <f>SUM(A92:A96)</f>
        <v>468154.67208333337</v>
      </c>
      <c r="B97" s="34" t="s">
        <v>1</v>
      </c>
      <c r="C97" s="34"/>
      <c r="D97" s="34"/>
    </row>
    <row r="98" spans="1:4" ht="15" customHeight="1" x14ac:dyDescent="0.25"/>
    <row r="99" spans="1:4" x14ac:dyDescent="0.25">
      <c r="A99" s="45" t="s">
        <v>9</v>
      </c>
      <c r="B99" s="46"/>
      <c r="C99" s="46"/>
      <c r="D99" s="47"/>
    </row>
    <row r="100" spans="1:4" ht="17.100000000000001" customHeight="1" x14ac:dyDescent="0.25">
      <c r="A100" s="3">
        <v>2443</v>
      </c>
      <c r="B100" s="48" t="s">
        <v>60</v>
      </c>
      <c r="C100" s="49"/>
      <c r="D100" s="50"/>
    </row>
    <row r="101" spans="1:4" x14ac:dyDescent="0.25">
      <c r="A101" s="3">
        <v>1822</v>
      </c>
      <c r="B101" s="48" t="s">
        <v>59</v>
      </c>
      <c r="C101" s="49"/>
      <c r="D101" s="50"/>
    </row>
    <row r="102" spans="1:4" x14ac:dyDescent="0.25">
      <c r="A102" s="8">
        <v>17783.966666666667</v>
      </c>
      <c r="B102" s="35" t="s">
        <v>15</v>
      </c>
      <c r="C102" s="35"/>
      <c r="D102" s="35"/>
    </row>
    <row r="103" spans="1:4" x14ac:dyDescent="0.25">
      <c r="A103" s="8">
        <v>16931.637083333335</v>
      </c>
      <c r="B103" s="35" t="s">
        <v>16</v>
      </c>
      <c r="C103" s="35"/>
      <c r="D103" s="35"/>
    </row>
    <row r="104" spans="1:4" ht="15" customHeight="1" x14ac:dyDescent="0.25">
      <c r="A104" s="8">
        <v>13247.79</v>
      </c>
      <c r="B104" s="33" t="s">
        <v>14</v>
      </c>
      <c r="C104" s="33"/>
      <c r="D104" s="33"/>
    </row>
    <row r="105" spans="1:4" ht="15" customHeight="1" x14ac:dyDescent="0.25">
      <c r="A105" s="6">
        <f>SUM(A100:A104)</f>
        <v>52228.393750000003</v>
      </c>
      <c r="B105" s="34" t="s">
        <v>1</v>
      </c>
      <c r="C105" s="34"/>
      <c r="D105" s="34"/>
    </row>
    <row r="107" spans="1:4" x14ac:dyDescent="0.25">
      <c r="A107" s="45" t="s">
        <v>6</v>
      </c>
      <c r="B107" s="46"/>
      <c r="C107" s="46"/>
      <c r="D107" s="47"/>
    </row>
    <row r="108" spans="1:4" ht="15" customHeight="1" x14ac:dyDescent="0.25">
      <c r="A108" s="8">
        <v>13565</v>
      </c>
      <c r="B108" s="35" t="s">
        <v>15</v>
      </c>
      <c r="C108" s="35"/>
      <c r="D108" s="35"/>
    </row>
    <row r="109" spans="1:4" ht="15" customHeight="1" x14ac:dyDescent="0.25">
      <c r="A109" s="8">
        <v>16931.637083333335</v>
      </c>
      <c r="B109" s="35" t="s">
        <v>16</v>
      </c>
      <c r="C109" s="35"/>
      <c r="D109" s="35"/>
    </row>
    <row r="110" spans="1:4" ht="15" customHeight="1" x14ac:dyDescent="0.25">
      <c r="A110" s="8">
        <v>11637.8</v>
      </c>
      <c r="B110" s="33" t="s">
        <v>14</v>
      </c>
      <c r="C110" s="33"/>
      <c r="D110" s="33"/>
    </row>
    <row r="111" spans="1:4" x14ac:dyDescent="0.25">
      <c r="A111" s="6">
        <f>SUM(A108:A110)</f>
        <v>42134.437083333338</v>
      </c>
      <c r="B111" s="42" t="s">
        <v>1</v>
      </c>
      <c r="C111" s="43"/>
      <c r="D111" s="44"/>
    </row>
  </sheetData>
  <mergeCells count="97">
    <mergeCell ref="B80:D80"/>
    <mergeCell ref="B37:D37"/>
    <mergeCell ref="B52:D52"/>
    <mergeCell ref="B63:D63"/>
    <mergeCell ref="A60:D60"/>
    <mergeCell ref="B56:D56"/>
    <mergeCell ref="B57:D57"/>
    <mergeCell ref="B58:D58"/>
    <mergeCell ref="B61:D61"/>
    <mergeCell ref="B53:D53"/>
    <mergeCell ref="B54:D54"/>
    <mergeCell ref="A3:C3"/>
    <mergeCell ref="B9:D9"/>
    <mergeCell ref="B15:D15"/>
    <mergeCell ref="B69:D69"/>
    <mergeCell ref="B35:D35"/>
    <mergeCell ref="B48:D48"/>
    <mergeCell ref="B45:D45"/>
    <mergeCell ref="B41:D41"/>
    <mergeCell ref="B23:D23"/>
    <mergeCell ref="B47:D47"/>
    <mergeCell ref="B44:D44"/>
    <mergeCell ref="B43:D43"/>
    <mergeCell ref="B25:D25"/>
    <mergeCell ref="B27:D27"/>
    <mergeCell ref="B29:D29"/>
    <mergeCell ref="B40:D40"/>
    <mergeCell ref="B96:D96"/>
    <mergeCell ref="A1:D1"/>
    <mergeCell ref="A22:D22"/>
    <mergeCell ref="A14:D14"/>
    <mergeCell ref="B18:D18"/>
    <mergeCell ref="B20:D20"/>
    <mergeCell ref="B19:D19"/>
    <mergeCell ref="A5:D5"/>
    <mergeCell ref="B10:D10"/>
    <mergeCell ref="B12:D12"/>
    <mergeCell ref="B11:D11"/>
    <mergeCell ref="B8:D8"/>
    <mergeCell ref="B17:D17"/>
    <mergeCell ref="B7:D7"/>
    <mergeCell ref="B16:D16"/>
    <mergeCell ref="B6:D6"/>
    <mergeCell ref="A39:D39"/>
    <mergeCell ref="B46:D46"/>
    <mergeCell ref="A51:D51"/>
    <mergeCell ref="B70:D70"/>
    <mergeCell ref="B93:D93"/>
    <mergeCell ref="B77:D77"/>
    <mergeCell ref="B72:D72"/>
    <mergeCell ref="B74:D74"/>
    <mergeCell ref="B73:D73"/>
    <mergeCell ref="A76:D76"/>
    <mergeCell ref="B42:D42"/>
    <mergeCell ref="B64:D64"/>
    <mergeCell ref="B65:D65"/>
    <mergeCell ref="B85:D85"/>
    <mergeCell ref="B78:D78"/>
    <mergeCell ref="B79:D79"/>
    <mergeCell ref="B92:D92"/>
    <mergeCell ref="B109:D109"/>
    <mergeCell ref="B111:D111"/>
    <mergeCell ref="A99:D99"/>
    <mergeCell ref="B101:D101"/>
    <mergeCell ref="B110:D110"/>
    <mergeCell ref="B105:D105"/>
    <mergeCell ref="B108:D108"/>
    <mergeCell ref="B102:D102"/>
    <mergeCell ref="B103:D103"/>
    <mergeCell ref="B104:D104"/>
    <mergeCell ref="A107:D107"/>
    <mergeCell ref="B100:D100"/>
    <mergeCell ref="B97:D97"/>
    <mergeCell ref="B94:D94"/>
    <mergeCell ref="B95:D95"/>
    <mergeCell ref="B32:D32"/>
    <mergeCell ref="B24:D24"/>
    <mergeCell ref="B30:D30"/>
    <mergeCell ref="B28:D28"/>
    <mergeCell ref="B31:D31"/>
    <mergeCell ref="B26:D26"/>
    <mergeCell ref="B33:D33"/>
    <mergeCell ref="A67:D67"/>
    <mergeCell ref="B81:D81"/>
    <mergeCell ref="B82:D82"/>
    <mergeCell ref="A91:D91"/>
    <mergeCell ref="A84:D84"/>
    <mergeCell ref="B89:D89"/>
    <mergeCell ref="B87:D87"/>
    <mergeCell ref="B88:D88"/>
    <mergeCell ref="B86:D86"/>
    <mergeCell ref="B71:D71"/>
    <mergeCell ref="A55:D55"/>
    <mergeCell ref="A62:D62"/>
    <mergeCell ref="B36:D36"/>
    <mergeCell ref="B34:D34"/>
    <mergeCell ref="B49:D4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workbookViewId="0">
      <selection activeCell="A2" sqref="A2:D2"/>
    </sheetView>
  </sheetViews>
  <sheetFormatPr defaultColWidth="8.85546875" defaultRowHeight="15" x14ac:dyDescent="0.25"/>
  <cols>
    <col min="1" max="1" width="15" customWidth="1"/>
    <col min="3" max="3" width="10.42578125" bestFit="1" customWidth="1"/>
    <col min="4" max="4" width="65.85546875" customWidth="1"/>
    <col min="6" max="6" width="25.85546875" customWidth="1"/>
    <col min="9" max="9" width="15" customWidth="1"/>
    <col min="10" max="10" width="16.42578125" customWidth="1"/>
    <col min="11" max="11" width="11" customWidth="1"/>
    <col min="13" max="13" width="21.7109375" customWidth="1"/>
  </cols>
  <sheetData>
    <row r="2" spans="1:14" x14ac:dyDescent="0.25">
      <c r="A2" s="32" t="s">
        <v>2</v>
      </c>
      <c r="B2" s="32"/>
      <c r="C2" s="32"/>
      <c r="D2" s="32"/>
    </row>
    <row r="3" spans="1:14" x14ac:dyDescent="0.25">
      <c r="A3" s="3">
        <v>90288.07</v>
      </c>
      <c r="B3" s="68" t="s">
        <v>31</v>
      </c>
      <c r="C3" s="68"/>
      <c r="D3" s="68"/>
    </row>
    <row r="4" spans="1:14" x14ac:dyDescent="0.25">
      <c r="A4" s="3">
        <f>42129.1</f>
        <v>42129.1</v>
      </c>
      <c r="B4" s="35" t="s">
        <v>26</v>
      </c>
      <c r="C4" s="35"/>
      <c r="D4" s="35"/>
    </row>
    <row r="5" spans="1:14" x14ac:dyDescent="0.25">
      <c r="A5" s="3">
        <v>20051.740000000002</v>
      </c>
      <c r="B5" s="33" t="s">
        <v>8</v>
      </c>
      <c r="C5" s="33"/>
      <c r="D5" s="33"/>
    </row>
    <row r="6" spans="1:14" x14ac:dyDescent="0.25">
      <c r="A6" s="3">
        <v>16959.8</v>
      </c>
      <c r="B6" s="35" t="s">
        <v>11</v>
      </c>
      <c r="C6" s="35"/>
      <c r="D6" s="35"/>
    </row>
    <row r="7" spans="1:14" x14ac:dyDescent="0.25">
      <c r="A7" s="3">
        <v>4583.7</v>
      </c>
      <c r="B7" s="33" t="s">
        <v>7</v>
      </c>
      <c r="C7" s="33"/>
      <c r="D7" s="33"/>
    </row>
    <row r="8" spans="1:14" x14ac:dyDescent="0.25">
      <c r="A8" s="8">
        <v>133663.63</v>
      </c>
      <c r="B8" s="33" t="s">
        <v>13</v>
      </c>
      <c r="C8" s="33"/>
      <c r="D8" s="33"/>
      <c r="K8" s="14"/>
      <c r="L8" s="14"/>
      <c r="N8" s="14"/>
    </row>
    <row r="9" spans="1:14" x14ac:dyDescent="0.25">
      <c r="A9" s="8">
        <v>76227.759999999995</v>
      </c>
      <c r="B9" s="33" t="s">
        <v>12</v>
      </c>
      <c r="C9" s="33"/>
      <c r="D9" s="33"/>
      <c r="J9" s="14"/>
      <c r="K9" s="14"/>
      <c r="L9" s="14"/>
      <c r="M9" s="14"/>
    </row>
    <row r="10" spans="1:14" x14ac:dyDescent="0.25">
      <c r="A10" s="8">
        <v>78250.720000000001</v>
      </c>
      <c r="B10" s="33" t="s">
        <v>14</v>
      </c>
      <c r="C10" s="33"/>
      <c r="D10" s="33"/>
      <c r="K10" s="14"/>
      <c r="L10" s="14"/>
      <c r="M10" s="14"/>
    </row>
    <row r="11" spans="1:14" x14ac:dyDescent="0.25">
      <c r="A11" s="7">
        <f>SUM(A3:A10)</f>
        <v>462154.52</v>
      </c>
      <c r="B11" s="58" t="s">
        <v>3</v>
      </c>
      <c r="C11" s="58"/>
      <c r="D11" s="58"/>
    </row>
    <row r="16" spans="1:14" x14ac:dyDescent="0.25">
      <c r="G16" s="15"/>
      <c r="H16" s="15"/>
    </row>
    <row r="17" spans="9:11" x14ac:dyDescent="0.25">
      <c r="I17" s="16"/>
      <c r="J17" s="16"/>
      <c r="K17" s="16"/>
    </row>
    <row r="18" spans="9:11" x14ac:dyDescent="0.25">
      <c r="I18" s="16"/>
      <c r="J18" s="16"/>
      <c r="K18" s="16"/>
    </row>
    <row r="19" spans="9:11" x14ac:dyDescent="0.25">
      <c r="I19" s="16"/>
      <c r="J19" s="16"/>
      <c r="K19" s="16"/>
    </row>
    <row r="20" spans="9:11" x14ac:dyDescent="0.25">
      <c r="I20" s="16"/>
      <c r="J20" s="16"/>
      <c r="K20" s="16"/>
    </row>
    <row r="21" spans="9:11" x14ac:dyDescent="0.25">
      <c r="I21" s="16"/>
      <c r="J21" s="16"/>
      <c r="K21" s="16"/>
    </row>
    <row r="22" spans="9:11" x14ac:dyDescent="0.25">
      <c r="I22" s="16"/>
      <c r="J22" s="16"/>
      <c r="K22" s="16"/>
    </row>
    <row r="23" spans="9:11" x14ac:dyDescent="0.25">
      <c r="I23" s="16"/>
      <c r="J23" s="16"/>
      <c r="K23" s="16"/>
    </row>
    <row r="24" spans="9:11" x14ac:dyDescent="0.25">
      <c r="I24" s="16"/>
      <c r="J24" s="16"/>
      <c r="K24" s="16"/>
    </row>
    <row r="25" spans="9:11" x14ac:dyDescent="0.25">
      <c r="I25" s="16"/>
      <c r="J25" s="16"/>
      <c r="K25" s="16"/>
    </row>
  </sheetData>
  <mergeCells count="10">
    <mergeCell ref="B11:D11"/>
    <mergeCell ref="A2:D2"/>
    <mergeCell ref="B5:D5"/>
    <mergeCell ref="B7:D7"/>
    <mergeCell ref="B8:D8"/>
    <mergeCell ref="B9:D9"/>
    <mergeCell ref="B10:D10"/>
    <mergeCell ref="B4:D4"/>
    <mergeCell ref="B3:D3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Работа проектов и служб</vt:lpstr>
      <vt:lpstr>Организация чудес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Дарья</cp:lastModifiedBy>
  <dcterms:created xsi:type="dcterms:W3CDTF">2018-02-28T19:38:51Z</dcterms:created>
  <dcterms:modified xsi:type="dcterms:W3CDTF">2020-03-10T12:32:28Z</dcterms:modified>
</cp:coreProperties>
</file>